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64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Bandros!$L$265:$M$523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ST'!$A$5:$J$203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15" i="2" l="1"/>
  <c r="L16" i="2"/>
  <c r="L17" i="2"/>
  <c r="L2" i="12" l="1"/>
  <c r="L1" i="12"/>
  <c r="L2" i="35"/>
  <c r="L1" i="35"/>
  <c r="L2" i="2"/>
  <c r="L1" i="2"/>
  <c r="L2" i="54"/>
  <c r="L1" i="54"/>
  <c r="L3" i="49" l="1"/>
  <c r="B13" i="15" l="1"/>
  <c r="L2" i="53" l="1"/>
  <c r="L1" i="53"/>
  <c r="J78" i="57" l="1"/>
  <c r="J76" i="57"/>
  <c r="J74" i="57"/>
  <c r="J73" i="57"/>
  <c r="G71" i="57"/>
  <c r="F71" i="57"/>
  <c r="C71" i="57"/>
  <c r="J75" i="57" l="1"/>
  <c r="J77" i="57" s="1"/>
  <c r="J79" i="57" s="1"/>
  <c r="I79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C9" i="15" s="1"/>
  <c r="I414" i="53"/>
  <c r="G414" i="53"/>
  <c r="H414" i="53"/>
  <c r="F414" i="53"/>
  <c r="I42" i="30" l="1"/>
  <c r="I44" i="30"/>
  <c r="I37" i="18" l="1"/>
  <c r="I39" i="18"/>
  <c r="L3" i="12" l="1"/>
  <c r="B18" i="15" l="1"/>
  <c r="B14" i="15"/>
  <c r="J202" i="54" l="1"/>
  <c r="J200" i="54"/>
  <c r="J198" i="54"/>
  <c r="J197" i="54"/>
  <c r="I195" i="54"/>
  <c r="H195" i="54"/>
  <c r="G195" i="54"/>
  <c r="F195" i="54"/>
  <c r="D195" i="54"/>
  <c r="C195" i="54"/>
  <c r="J199" i="54" l="1"/>
  <c r="J201" i="54" s="1"/>
  <c r="J203" i="54" s="1"/>
  <c r="I2" i="54" s="1"/>
  <c r="C5" i="15" s="1"/>
  <c r="L3" i="54"/>
  <c r="I203" i="54" l="1"/>
  <c r="J52" i="35" l="1"/>
  <c r="J56" i="35"/>
  <c r="J54" i="35"/>
  <c r="J51" i="35"/>
  <c r="G49" i="35"/>
  <c r="F49" i="35"/>
  <c r="J53" i="35" l="1"/>
  <c r="J55" i="35" s="1"/>
  <c r="J57" i="35" s="1"/>
  <c r="J421" i="53" l="1"/>
  <c r="J417" i="53"/>
  <c r="J416" i="53"/>
  <c r="J418" i="53" l="1"/>
  <c r="N3" i="49"/>
  <c r="L3" i="53" l="1"/>
  <c r="C414" i="53"/>
  <c r="D414" i="53"/>
  <c r="J419" i="53"/>
  <c r="J420" i="53" s="1"/>
  <c r="J422" i="53" l="1"/>
  <c r="I2" i="53" l="1"/>
  <c r="C7" i="15" s="1"/>
  <c r="I422" i="53"/>
  <c r="L3" i="2" l="1"/>
  <c r="C524" i="49" l="1"/>
  <c r="D524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4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531" i="49"/>
  <c r="J529" i="49"/>
  <c r="J527" i="49"/>
  <c r="J526" i="49"/>
  <c r="I524" i="49"/>
  <c r="H524" i="49"/>
  <c r="G524" i="49"/>
  <c r="F524" i="49"/>
  <c r="J528" i="49" l="1"/>
  <c r="J530" i="49" s="1"/>
  <c r="J532" i="49" s="1"/>
  <c r="I2" i="49" s="1"/>
  <c r="I532" i="49" l="1"/>
  <c r="C8" i="15"/>
  <c r="J119" i="2" l="1"/>
  <c r="I114" i="2"/>
  <c r="H114" i="2"/>
  <c r="G114" i="2"/>
  <c r="F11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4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9" i="32"/>
  <c r="J27" i="32"/>
  <c r="J25" i="32"/>
  <c r="F22" i="32"/>
  <c r="C22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8" i="12"/>
  <c r="J46" i="12"/>
  <c r="J44" i="12"/>
  <c r="J43" i="12"/>
  <c r="F41" i="12"/>
  <c r="C41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21" i="2"/>
  <c r="J117" i="2"/>
  <c r="J116" i="2"/>
  <c r="D114" i="2"/>
  <c r="C114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18" i="2"/>
  <c r="J120" i="2" s="1"/>
  <c r="J122" i="2" s="1"/>
  <c r="I122" i="2" s="1"/>
  <c r="J55" i="11"/>
  <c r="J57" i="11" s="1"/>
  <c r="J59" i="11" s="1"/>
  <c r="J59" i="34"/>
  <c r="I2" i="21"/>
  <c r="I59" i="21"/>
  <c r="J122" i="20"/>
  <c r="J124" i="20" s="1"/>
  <c r="J126" i="20" s="1"/>
  <c r="I2" i="20" s="1"/>
  <c r="J45" i="12"/>
  <c r="J47" i="12" s="1"/>
  <c r="J49" i="12" s="1"/>
  <c r="J25" i="25"/>
  <c r="I2" i="25" s="1"/>
  <c r="J77" i="33"/>
  <c r="J79" i="33" s="1"/>
  <c r="I2" i="33" s="1"/>
  <c r="J91" i="4"/>
  <c r="J93" i="4" s="1"/>
  <c r="J95" i="4" s="1"/>
  <c r="I2" i="4" s="1"/>
  <c r="J26" i="32"/>
  <c r="J28" i="32" s="1"/>
  <c r="J30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9" i="12"/>
  <c r="I126" i="20"/>
  <c r="I52" i="18"/>
  <c r="I95" i="4"/>
  <c r="I30" i="32"/>
  <c r="I2" i="32"/>
  <c r="C19" i="15" s="1"/>
  <c r="I2" i="6"/>
  <c r="I2" i="17"/>
  <c r="I2" i="16"/>
  <c r="C15" i="15" s="1"/>
  <c r="I25" i="25"/>
  <c r="I57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54000.00
Transfer Selisih
18539145-18593145
WAHYUNI
0000
54,000.00
CR
158,586,531.90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charset val="1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4417438.00
Inficlo Bandros
TIKA KARTIKA SARI
0000
4,417,438.00
CR
164,103,721.90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charset val="1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charset val="1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charset val="1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charset val="1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832826.00
Atlantis to INF
Rp.832.826
ABDUL RAHIM
0000
832,826.00
CR
159,419,357.90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05/14 95031
ANIP
ANIP SANATA
0000
2,317,732.00
CR
156,414,795.90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05/01 95031
TRANPER
YAN YAN HERYANA
0000
2,157,662.00
CR
195,003,907.90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:12/05
12/05 WSID:Z95A1
AGUS ANDRIANTO
0000
4,495,000.00
CR
124,837,523.90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07/05
TRSF E-BANKING CR
07/05 WSID:Z2LV1
NURDIN
0000
4,873,000.00
CR
174,917,624.90</t>
        </r>
      </text>
    </comment>
  </commentList>
</comments>
</file>

<file path=xl/sharedStrings.xml><?xml version="1.0" encoding="utf-8"?>
<sst xmlns="http://schemas.openxmlformats.org/spreadsheetml/2006/main" count="1863" uniqueCount="202">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</sst>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1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03"/>
  <sheetViews>
    <sheetView zoomScale="85" zoomScaleNormal="85" workbookViewId="0">
      <pane ySplit="7" topLeftCell="A177" activePane="bottomLeft" state="frozen"/>
      <selection pane="bottomLeft" activeCell="D191" sqref="D19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SUM(D179:D187)</f>
        <v>12697477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J203*-1</f>
        <v>16987864</v>
      </c>
      <c r="J2" s="218"/>
      <c r="L2" s="278">
        <f>SUM(G179:G187)</f>
        <v>2003401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10694076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10">
        <v>43227</v>
      </c>
      <c r="B179" s="115">
        <v>180162832</v>
      </c>
      <c r="C179" s="308">
        <v>18</v>
      </c>
      <c r="D179" s="117">
        <v>1781675</v>
      </c>
      <c r="E179" s="118"/>
      <c r="F179" s="120"/>
      <c r="G179" s="117"/>
      <c r="H179" s="118"/>
      <c r="I179" s="213"/>
      <c r="J179" s="117"/>
    </row>
    <row r="180" spans="1:10" ht="15.75" customHeight="1" x14ac:dyDescent="0.25">
      <c r="A180" s="210">
        <v>43227</v>
      </c>
      <c r="B180" s="115">
        <v>180162894</v>
      </c>
      <c r="C180" s="308">
        <v>11</v>
      </c>
      <c r="D180" s="117">
        <v>1124550</v>
      </c>
      <c r="E180" s="118"/>
      <c r="F180" s="120"/>
      <c r="G180" s="117"/>
      <c r="H180" s="118"/>
      <c r="I180" s="213"/>
      <c r="J180" s="117"/>
    </row>
    <row r="181" spans="1:10" ht="15.75" customHeight="1" x14ac:dyDescent="0.25">
      <c r="A181" s="210">
        <v>43228</v>
      </c>
      <c r="B181" s="115">
        <v>180162967</v>
      </c>
      <c r="C181" s="308">
        <v>16</v>
      </c>
      <c r="D181" s="117">
        <v>2121700</v>
      </c>
      <c r="E181" s="118">
        <v>180042685</v>
      </c>
      <c r="F181" s="120">
        <v>3</v>
      </c>
      <c r="G181" s="117">
        <v>340988</v>
      </c>
      <c r="H181" s="118"/>
      <c r="I181" s="213"/>
      <c r="J181" s="117"/>
    </row>
    <row r="182" spans="1:10" ht="15.75" customHeight="1" x14ac:dyDescent="0.25">
      <c r="A182" s="210">
        <v>43228</v>
      </c>
      <c r="B182" s="115">
        <v>180163019</v>
      </c>
      <c r="C182" s="308">
        <v>1</v>
      </c>
      <c r="D182" s="117">
        <v>105088</v>
      </c>
      <c r="E182" s="118"/>
      <c r="F182" s="120"/>
      <c r="G182" s="117"/>
      <c r="H182" s="118"/>
      <c r="I182" s="213"/>
      <c r="J182" s="117"/>
    </row>
    <row r="183" spans="1:10" ht="15.75" customHeight="1" x14ac:dyDescent="0.25">
      <c r="A183" s="210">
        <v>43229</v>
      </c>
      <c r="B183" s="115">
        <v>180163084</v>
      </c>
      <c r="C183" s="308">
        <v>9</v>
      </c>
      <c r="D183" s="117">
        <v>1205663</v>
      </c>
      <c r="E183" s="118">
        <v>180042711</v>
      </c>
      <c r="F183" s="120">
        <v>2</v>
      </c>
      <c r="G183" s="117">
        <v>306600</v>
      </c>
      <c r="H183" s="118"/>
      <c r="I183" s="213"/>
      <c r="J183" s="117"/>
    </row>
    <row r="184" spans="1:10" ht="15.75" customHeight="1" x14ac:dyDescent="0.25">
      <c r="A184" s="210">
        <v>43231</v>
      </c>
      <c r="B184" s="115">
        <v>180163345</v>
      </c>
      <c r="C184" s="308">
        <v>33</v>
      </c>
      <c r="D184" s="117">
        <v>3661088</v>
      </c>
      <c r="E184" s="118">
        <v>180042801</v>
      </c>
      <c r="F184" s="120">
        <v>12</v>
      </c>
      <c r="G184" s="117">
        <v>1131988</v>
      </c>
      <c r="H184" s="118"/>
      <c r="I184" s="213"/>
      <c r="J184" s="117"/>
    </row>
    <row r="185" spans="1:10" ht="15.75" customHeight="1" x14ac:dyDescent="0.25">
      <c r="A185" s="210">
        <v>43231</v>
      </c>
      <c r="B185" s="115">
        <v>180163378</v>
      </c>
      <c r="C185" s="308">
        <v>5</v>
      </c>
      <c r="D185" s="117">
        <v>498750</v>
      </c>
      <c r="E185" s="118"/>
      <c r="F185" s="120"/>
      <c r="G185" s="117"/>
      <c r="H185" s="118"/>
      <c r="I185" s="213"/>
      <c r="J185" s="117"/>
    </row>
    <row r="186" spans="1:10" ht="15.75" customHeight="1" x14ac:dyDescent="0.25">
      <c r="A186" s="210">
        <v>43232</v>
      </c>
      <c r="B186" s="115">
        <v>180163443</v>
      </c>
      <c r="C186" s="308">
        <v>18</v>
      </c>
      <c r="D186" s="117">
        <v>2106388</v>
      </c>
      <c r="E186" s="118">
        <v>180042830</v>
      </c>
      <c r="F186" s="120">
        <v>2</v>
      </c>
      <c r="G186" s="117">
        <v>223825</v>
      </c>
      <c r="H186" s="118"/>
      <c r="I186" s="213"/>
      <c r="J186" s="117"/>
    </row>
    <row r="187" spans="1:10" ht="15.75" customHeight="1" x14ac:dyDescent="0.25">
      <c r="A187" s="210">
        <v>43232</v>
      </c>
      <c r="B187" s="115">
        <v>180163482</v>
      </c>
      <c r="C187" s="308">
        <v>1</v>
      </c>
      <c r="D187" s="117">
        <v>92575</v>
      </c>
      <c r="E187" s="118"/>
      <c r="F187" s="120"/>
      <c r="G187" s="117"/>
      <c r="H187" s="118"/>
      <c r="I187" s="213"/>
      <c r="J187" s="117"/>
    </row>
    <row r="188" spans="1:10" ht="15.75" customHeight="1" x14ac:dyDescent="0.25">
      <c r="A188" s="210">
        <v>43234</v>
      </c>
      <c r="B188" s="115">
        <v>180163706</v>
      </c>
      <c r="C188" s="308">
        <v>33</v>
      </c>
      <c r="D188" s="117">
        <v>3689088</v>
      </c>
      <c r="E188" s="118"/>
      <c r="F188" s="120"/>
      <c r="G188" s="117"/>
      <c r="H188" s="118"/>
      <c r="I188" s="213"/>
      <c r="J188" s="117"/>
    </row>
    <row r="189" spans="1:10" ht="15.75" customHeight="1" x14ac:dyDescent="0.25">
      <c r="A189" s="210">
        <v>43234</v>
      </c>
      <c r="B189" s="115">
        <v>180163715</v>
      </c>
      <c r="C189" s="308">
        <v>1</v>
      </c>
      <c r="D189" s="117">
        <v>205100</v>
      </c>
      <c r="E189" s="118"/>
      <c r="F189" s="120"/>
      <c r="G189" s="117"/>
      <c r="H189" s="118"/>
      <c r="I189" s="213"/>
      <c r="J189" s="117"/>
    </row>
    <row r="190" spans="1:10" ht="15.75" customHeight="1" x14ac:dyDescent="0.25">
      <c r="A190" s="210">
        <v>43234</v>
      </c>
      <c r="B190" s="115">
        <v>180163754</v>
      </c>
      <c r="C190" s="308">
        <v>21</v>
      </c>
      <c r="D190" s="117">
        <v>2399600</v>
      </c>
      <c r="E190" s="118"/>
      <c r="F190" s="120"/>
      <c r="G190" s="117"/>
      <c r="H190" s="118"/>
      <c r="I190" s="213"/>
      <c r="J190" s="117"/>
    </row>
    <row r="191" spans="1:10" ht="15.75" customHeight="1" x14ac:dyDescent="0.25">
      <c r="A191" s="210"/>
      <c r="B191" s="115"/>
      <c r="C191" s="308"/>
      <c r="D191" s="117"/>
      <c r="E191" s="118"/>
      <c r="F191" s="120"/>
      <c r="G191" s="117"/>
      <c r="H191" s="118"/>
      <c r="I191" s="213"/>
      <c r="J191" s="117"/>
    </row>
    <row r="192" spans="1:10" ht="15.75" customHeight="1" x14ac:dyDescent="0.25">
      <c r="A192" s="210"/>
      <c r="B192" s="115"/>
      <c r="C192" s="308"/>
      <c r="D192" s="117"/>
      <c r="E192" s="118"/>
      <c r="F192" s="120"/>
      <c r="G192" s="117"/>
      <c r="H192" s="118"/>
      <c r="I192" s="213"/>
      <c r="J192" s="117"/>
    </row>
    <row r="193" spans="1:10" ht="15.75" customHeight="1" x14ac:dyDescent="0.25">
      <c r="A193" s="210"/>
      <c r="B193" s="115"/>
      <c r="C193" s="308"/>
      <c r="D193" s="117"/>
      <c r="E193" s="118"/>
      <c r="F193" s="120"/>
      <c r="G193" s="117"/>
      <c r="H193" s="118"/>
      <c r="I193" s="213"/>
      <c r="J193" s="117"/>
    </row>
    <row r="194" spans="1:10" x14ac:dyDescent="0.25">
      <c r="A194" s="236"/>
      <c r="B194" s="235"/>
      <c r="C194" s="12"/>
      <c r="D194" s="237"/>
      <c r="E194" s="238"/>
      <c r="F194" s="241"/>
      <c r="G194" s="237"/>
      <c r="H194" s="238"/>
      <c r="I194" s="240"/>
      <c r="J194" s="237"/>
    </row>
    <row r="195" spans="1:10" x14ac:dyDescent="0.25">
      <c r="A195" s="236"/>
      <c r="B195" s="224" t="s">
        <v>11</v>
      </c>
      <c r="C195" s="230">
        <f>SUM(C8:C194)</f>
        <v>2064</v>
      </c>
      <c r="D195" s="225">
        <f>SUM(D8:D194)</f>
        <v>218745144</v>
      </c>
      <c r="E195" s="224" t="s">
        <v>11</v>
      </c>
      <c r="F195" s="233">
        <f>SUM(F8:F194)</f>
        <v>239</v>
      </c>
      <c r="G195" s="225">
        <f>SUM(G8:G194)</f>
        <v>25715131</v>
      </c>
      <c r="H195" s="233">
        <f>SUM(H8:H194)</f>
        <v>0</v>
      </c>
      <c r="I195" s="233">
        <f>SUM(I8:I194)</f>
        <v>176042149</v>
      </c>
      <c r="J195" s="5"/>
    </row>
    <row r="196" spans="1:10" x14ac:dyDescent="0.25">
      <c r="A196" s="236"/>
      <c r="B196" s="224"/>
      <c r="C196" s="230"/>
      <c r="D196" s="225"/>
      <c r="E196" s="224"/>
      <c r="F196" s="233"/>
      <c r="G196" s="225"/>
      <c r="H196" s="233"/>
      <c r="I196" s="233"/>
      <c r="J196" s="5"/>
    </row>
    <row r="197" spans="1:10" x14ac:dyDescent="0.25">
      <c r="A197" s="226"/>
      <c r="B197" s="227"/>
      <c r="C197" s="12"/>
      <c r="D197" s="237"/>
      <c r="E197" s="224"/>
      <c r="F197" s="241"/>
      <c r="G197" s="325" t="s">
        <v>12</v>
      </c>
      <c r="H197" s="325"/>
      <c r="I197" s="240"/>
      <c r="J197" s="228">
        <f>SUM(D8:D194)</f>
        <v>218745144</v>
      </c>
    </row>
    <row r="198" spans="1:10" x14ac:dyDescent="0.25">
      <c r="A198" s="236"/>
      <c r="B198" s="235"/>
      <c r="C198" s="12"/>
      <c r="D198" s="237"/>
      <c r="E198" s="238"/>
      <c r="F198" s="241"/>
      <c r="G198" s="325" t="s">
        <v>13</v>
      </c>
      <c r="H198" s="325"/>
      <c r="I198" s="240"/>
      <c r="J198" s="228">
        <f>SUM(G8:G194)</f>
        <v>25715131</v>
      </c>
    </row>
    <row r="199" spans="1:10" x14ac:dyDescent="0.25">
      <c r="A199" s="229"/>
      <c r="B199" s="238"/>
      <c r="C199" s="12"/>
      <c r="D199" s="237"/>
      <c r="E199" s="238"/>
      <c r="F199" s="241"/>
      <c r="G199" s="325" t="s">
        <v>14</v>
      </c>
      <c r="H199" s="325"/>
      <c r="I199" s="41"/>
      <c r="J199" s="230">
        <f>J197-J198</f>
        <v>193030013</v>
      </c>
    </row>
    <row r="200" spans="1:10" x14ac:dyDescent="0.25">
      <c r="A200" s="236"/>
      <c r="B200" s="231"/>
      <c r="C200" s="12"/>
      <c r="D200" s="232"/>
      <c r="E200" s="238"/>
      <c r="F200" s="241"/>
      <c r="G200" s="325" t="s">
        <v>15</v>
      </c>
      <c r="H200" s="325"/>
      <c r="I200" s="240"/>
      <c r="J200" s="228">
        <f>SUM(H8:H194)</f>
        <v>0</v>
      </c>
    </row>
    <row r="201" spans="1:10" x14ac:dyDescent="0.25">
      <c r="A201" s="236"/>
      <c r="B201" s="231"/>
      <c r="C201" s="12"/>
      <c r="D201" s="232"/>
      <c r="E201" s="238"/>
      <c r="F201" s="241"/>
      <c r="G201" s="325" t="s">
        <v>16</v>
      </c>
      <c r="H201" s="325"/>
      <c r="I201" s="240"/>
      <c r="J201" s="228">
        <f>J199+J200</f>
        <v>193030013</v>
      </c>
    </row>
    <row r="202" spans="1:10" x14ac:dyDescent="0.25">
      <c r="A202" s="236"/>
      <c r="B202" s="231"/>
      <c r="C202" s="12"/>
      <c r="D202" s="232"/>
      <c r="E202" s="238"/>
      <c r="F202" s="241"/>
      <c r="G202" s="325" t="s">
        <v>5</v>
      </c>
      <c r="H202" s="325"/>
      <c r="I202" s="240"/>
      <c r="J202" s="228">
        <f>SUM(I8:I194)</f>
        <v>176042149</v>
      </c>
    </row>
    <row r="203" spans="1:10" x14ac:dyDescent="0.25">
      <c r="A203" s="236"/>
      <c r="B203" s="231"/>
      <c r="C203" s="12"/>
      <c r="D203" s="232"/>
      <c r="E203" s="238"/>
      <c r="F203" s="241"/>
      <c r="G203" s="325" t="s">
        <v>32</v>
      </c>
      <c r="H203" s="325"/>
      <c r="I203" s="241" t="str">
        <f>IF(J203&gt;0,"SALDO",IF(J203&lt;0,"PIUTANG",IF(J203=0,"LUNAS")))</f>
        <v>PIUTANG</v>
      </c>
      <c r="J203" s="228">
        <f>J202-J201</f>
        <v>-16987864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03:H203"/>
    <mergeCell ref="G197:H197"/>
    <mergeCell ref="G198:H198"/>
    <mergeCell ref="G199:H199"/>
    <mergeCell ref="G200:H200"/>
    <mergeCell ref="G201:H201"/>
    <mergeCell ref="G202:H202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5"/>
  <sheetViews>
    <sheetView zoomScale="85" zoomScaleNormal="85" workbookViewId="0">
      <pane ySplit="7" topLeftCell="A56" activePane="bottomLeft" state="frozen"/>
      <selection pane="bottomLeft" activeCell="M67" sqref="M67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J79*-1</f>
        <v>-5121287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0" x14ac:dyDescent="0.25">
      <c r="A7" s="346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3"/>
      <c r="I7" s="351"/>
      <c r="J7" s="339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180042792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98">
        <v>43232</v>
      </c>
      <c r="B64" s="99">
        <v>180163432</v>
      </c>
      <c r="C64" s="100">
        <v>8</v>
      </c>
      <c r="D64" s="34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0" x14ac:dyDescent="0.25">
      <c r="A65" s="98">
        <v>43234</v>
      </c>
      <c r="B65" s="99">
        <v>180163655</v>
      </c>
      <c r="C65" s="100">
        <v>3</v>
      </c>
      <c r="D65" s="34">
        <v>226538</v>
      </c>
      <c r="E65" s="245"/>
      <c r="F65" s="243"/>
      <c r="G65" s="247"/>
      <c r="H65" s="246"/>
      <c r="I65" s="246"/>
      <c r="J65" s="247"/>
    </row>
    <row r="66" spans="1:10" x14ac:dyDescent="0.25">
      <c r="A66" s="98">
        <v>43234</v>
      </c>
      <c r="B66" s="99">
        <v>180163682</v>
      </c>
      <c r="C66" s="100">
        <v>14</v>
      </c>
      <c r="D66" s="34">
        <v>1218525</v>
      </c>
      <c r="E66" s="245"/>
      <c r="F66" s="243"/>
      <c r="G66" s="247"/>
      <c r="H66" s="246"/>
      <c r="I66" s="246"/>
      <c r="J66" s="247"/>
    </row>
    <row r="67" spans="1:10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</row>
    <row r="68" spans="1:10" x14ac:dyDescent="0.25">
      <c r="A68" s="98">
        <v>43234</v>
      </c>
      <c r="B68" s="99">
        <v>180163769</v>
      </c>
      <c r="C68" s="100">
        <v>11</v>
      </c>
      <c r="D68" s="34">
        <v>957163</v>
      </c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236"/>
      <c r="B70" s="235"/>
      <c r="C70" s="241"/>
      <c r="D70" s="237"/>
      <c r="E70" s="238"/>
      <c r="F70" s="235"/>
      <c r="G70" s="237"/>
      <c r="H70" s="240"/>
      <c r="I70" s="240"/>
      <c r="J70" s="237"/>
    </row>
    <row r="71" spans="1:10" x14ac:dyDescent="0.25">
      <c r="A71" s="236"/>
      <c r="B71" s="224" t="s">
        <v>11</v>
      </c>
      <c r="C71" s="233">
        <f>SUM(C8:C70)</f>
        <v>403</v>
      </c>
      <c r="D71" s="225"/>
      <c r="E71" s="224" t="s">
        <v>11</v>
      </c>
      <c r="F71" s="224">
        <f>SUM(F8:F70)</f>
        <v>71</v>
      </c>
      <c r="G71" s="225">
        <f>SUM(G8:G70)</f>
        <v>8406126</v>
      </c>
      <c r="H71" s="240"/>
      <c r="I71" s="240"/>
      <c r="J71" s="237"/>
    </row>
    <row r="72" spans="1:10" x14ac:dyDescent="0.25">
      <c r="A72" s="236"/>
      <c r="B72" s="224"/>
      <c r="C72" s="233"/>
      <c r="D72" s="225"/>
      <c r="E72" s="238"/>
      <c r="F72" s="235"/>
      <c r="G72" s="237"/>
      <c r="H72" s="240"/>
      <c r="I72" s="240"/>
      <c r="J72" s="237"/>
    </row>
    <row r="73" spans="1:10" x14ac:dyDescent="0.25">
      <c r="A73" s="226"/>
      <c r="B73" s="227"/>
      <c r="C73" s="241"/>
      <c r="D73" s="237"/>
      <c r="E73" s="224"/>
      <c r="F73" s="235"/>
      <c r="G73" s="325" t="s">
        <v>12</v>
      </c>
      <c r="H73" s="325"/>
      <c r="I73" s="240"/>
      <c r="J73" s="228">
        <f>SUM(D8:D70)</f>
        <v>38999734</v>
      </c>
    </row>
    <row r="74" spans="1:10" x14ac:dyDescent="0.25">
      <c r="A74" s="236"/>
      <c r="B74" s="235"/>
      <c r="C74" s="241"/>
      <c r="D74" s="237"/>
      <c r="E74" s="224"/>
      <c r="F74" s="235"/>
      <c r="G74" s="325" t="s">
        <v>13</v>
      </c>
      <c r="H74" s="325"/>
      <c r="I74" s="240"/>
      <c r="J74" s="228">
        <f>SUM(G8:G70)</f>
        <v>8406126</v>
      </c>
    </row>
    <row r="75" spans="1:10" x14ac:dyDescent="0.25">
      <c r="A75" s="229"/>
      <c r="B75" s="238"/>
      <c r="C75" s="241"/>
      <c r="D75" s="237"/>
      <c r="E75" s="238"/>
      <c r="F75" s="235"/>
      <c r="G75" s="325" t="s">
        <v>14</v>
      </c>
      <c r="H75" s="325"/>
      <c r="I75" s="41"/>
      <c r="J75" s="230">
        <f>J73-J74</f>
        <v>30593608</v>
      </c>
    </row>
    <row r="76" spans="1:10" x14ac:dyDescent="0.25">
      <c r="A76" s="236"/>
      <c r="B76" s="231"/>
      <c r="C76" s="241"/>
      <c r="D76" s="232"/>
      <c r="E76" s="238"/>
      <c r="F76" s="224"/>
      <c r="G76" s="325" t="s">
        <v>15</v>
      </c>
      <c r="H76" s="325"/>
      <c r="I76" s="240"/>
      <c r="J76" s="228">
        <f>SUM(H8:H72)</f>
        <v>0</v>
      </c>
    </row>
    <row r="77" spans="1:10" x14ac:dyDescent="0.25">
      <c r="A77" s="236"/>
      <c r="B77" s="231"/>
      <c r="C77" s="241"/>
      <c r="D77" s="232"/>
      <c r="E77" s="238"/>
      <c r="F77" s="224"/>
      <c r="G77" s="325" t="s">
        <v>16</v>
      </c>
      <c r="H77" s="325"/>
      <c r="I77" s="240"/>
      <c r="J77" s="228">
        <f>J75+J76</f>
        <v>30593608</v>
      </c>
    </row>
    <row r="78" spans="1:10" x14ac:dyDescent="0.25">
      <c r="A78" s="236"/>
      <c r="B78" s="231"/>
      <c r="C78" s="241"/>
      <c r="D78" s="232"/>
      <c r="E78" s="238"/>
      <c r="F78" s="235"/>
      <c r="G78" s="325" t="s">
        <v>5</v>
      </c>
      <c r="H78" s="325"/>
      <c r="I78" s="240"/>
      <c r="J78" s="228">
        <f>SUM(I8:I72)</f>
        <v>35714895</v>
      </c>
    </row>
    <row r="79" spans="1:10" x14ac:dyDescent="0.25">
      <c r="A79" s="236"/>
      <c r="B79" s="231"/>
      <c r="C79" s="241"/>
      <c r="D79" s="232"/>
      <c r="E79" s="238"/>
      <c r="F79" s="235"/>
      <c r="G79" s="325" t="s">
        <v>32</v>
      </c>
      <c r="H79" s="325"/>
      <c r="I79" s="241" t="str">
        <f>IF(J79&gt;0,"SALDO",IF(J79&lt;0,"PIUTANG",IF(J79=0,"LUNAS")))</f>
        <v>SALDO</v>
      </c>
      <c r="J79" s="228">
        <f>J78-J77</f>
        <v>5121287</v>
      </c>
    </row>
    <row r="80" spans="1:10" x14ac:dyDescent="0.25">
      <c r="F80" s="219"/>
      <c r="G80" s="219"/>
      <c r="J80" s="219"/>
    </row>
    <row r="81" spans="3:16" x14ac:dyDescent="0.25">
      <c r="C81" s="219"/>
      <c r="D81" s="219"/>
      <c r="F81" s="219"/>
      <c r="G81" s="219"/>
      <c r="J81" s="219"/>
      <c r="L81" s="234"/>
      <c r="M81" s="234"/>
      <c r="N81" s="234"/>
      <c r="O81" s="234"/>
      <c r="P81" s="234"/>
    </row>
    <row r="82" spans="3:16" x14ac:dyDescent="0.25">
      <c r="C82" s="219"/>
      <c r="D82" s="219"/>
      <c r="F82" s="219"/>
      <c r="G82" s="219"/>
      <c r="J82" s="219"/>
      <c r="L82" s="234"/>
      <c r="M82" s="234"/>
      <c r="N82" s="234"/>
      <c r="O82" s="234"/>
      <c r="P82" s="234"/>
    </row>
    <row r="83" spans="3:16" x14ac:dyDescent="0.25">
      <c r="C83" s="219"/>
      <c r="D83" s="219"/>
      <c r="F83" s="219"/>
      <c r="G83" s="219"/>
      <c r="J83" s="219"/>
      <c r="L83" s="234"/>
      <c r="M83" s="234"/>
      <c r="N83" s="234"/>
      <c r="O83" s="234"/>
      <c r="P83" s="234"/>
    </row>
    <row r="84" spans="3:16" x14ac:dyDescent="0.25">
      <c r="C84" s="219"/>
      <c r="D84" s="219"/>
      <c r="F84" s="219"/>
      <c r="G84" s="219"/>
      <c r="J84" s="219"/>
      <c r="L84" s="234"/>
      <c r="M84" s="234"/>
      <c r="N84" s="234"/>
      <c r="O84" s="234"/>
      <c r="P84" s="234"/>
    </row>
    <row r="85" spans="3:16" x14ac:dyDescent="0.25">
      <c r="C85" s="219"/>
      <c r="D85" s="219"/>
      <c r="L85" s="234"/>
      <c r="M85" s="234"/>
      <c r="N85" s="234"/>
      <c r="O85" s="234"/>
      <c r="P85" s="234"/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5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3"/>
      <c r="I7" s="351"/>
      <c r="J7" s="33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5" t="s">
        <v>12</v>
      </c>
      <c r="H46" s="32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5" t="s">
        <v>13</v>
      </c>
      <c r="H47" s="32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5" t="s">
        <v>14</v>
      </c>
      <c r="H48" s="32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5" t="s">
        <v>15</v>
      </c>
      <c r="H49" s="32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5" t="s">
        <v>16</v>
      </c>
      <c r="H50" s="32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5" t="s">
        <v>5</v>
      </c>
      <c r="H51" s="32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5" t="s">
        <v>32</v>
      </c>
      <c r="H52" s="32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M65" sqref="M65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6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5" t="s">
        <v>12</v>
      </c>
      <c r="H69" s="325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5" t="s">
        <v>13</v>
      </c>
      <c r="H70" s="325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5" t="s">
        <v>14</v>
      </c>
      <c r="H71" s="325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5" t="s">
        <v>15</v>
      </c>
      <c r="H72" s="325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5" t="s">
        <v>16</v>
      </c>
      <c r="H73" s="325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5" t="s">
        <v>5</v>
      </c>
      <c r="H74" s="325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5" t="s">
        <v>32</v>
      </c>
      <c r="H75" s="325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4" t="s">
        <v>21</v>
      </c>
      <c r="H1" s="354"/>
      <c r="I1" s="354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4" t="s">
        <v>111</v>
      </c>
      <c r="H2" s="354"/>
      <c r="I2" s="354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4" t="s">
        <v>112</v>
      </c>
      <c r="H3" s="354"/>
      <c r="I3" s="354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3" x14ac:dyDescent="0.25">
      <c r="A7" s="346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5"/>
      <c r="I7" s="351"/>
      <c r="J7" s="339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5" t="s">
        <v>12</v>
      </c>
      <c r="H44" s="32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5" t="s">
        <v>13</v>
      </c>
      <c r="H45" s="32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5" t="s">
        <v>14</v>
      </c>
      <c r="H46" s="32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5" t="s">
        <v>15</v>
      </c>
      <c r="H47" s="32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5" t="s">
        <v>16</v>
      </c>
      <c r="H48" s="32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5" t="s">
        <v>5</v>
      </c>
      <c r="H49" s="32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5" t="s">
        <v>32</v>
      </c>
      <c r="H50" s="32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5"/>
      <c r="I7" s="351"/>
      <c r="J7" s="339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5" t="s">
        <v>12</v>
      </c>
      <c r="H49" s="32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5" t="s">
        <v>13</v>
      </c>
      <c r="H50" s="32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5" t="s">
        <v>14</v>
      </c>
      <c r="H51" s="32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5" t="s">
        <v>15</v>
      </c>
      <c r="H52" s="32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5" t="s">
        <v>16</v>
      </c>
      <c r="H53" s="32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5" t="s">
        <v>5</v>
      </c>
      <c r="H54" s="32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5" t="s">
        <v>32</v>
      </c>
      <c r="H55" s="32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N109" sqref="N109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2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2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5"/>
      <c r="I7" s="351"/>
      <c r="J7" s="33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5" t="s">
        <v>12</v>
      </c>
      <c r="H120" s="32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5" t="s">
        <v>13</v>
      </c>
      <c r="H121" s="32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5" t="s">
        <v>14</v>
      </c>
      <c r="H122" s="32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5" t="s">
        <v>15</v>
      </c>
      <c r="H123" s="32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5" t="s">
        <v>16</v>
      </c>
      <c r="H124" s="32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5" t="s">
        <v>5</v>
      </c>
      <c r="H125" s="32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5" t="s">
        <v>32</v>
      </c>
      <c r="H126" s="32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22" sqref="E22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5" t="s">
        <v>49</v>
      </c>
      <c r="B1" s="355"/>
      <c r="C1" s="355"/>
    </row>
    <row r="2" spans="1:5" ht="15" customHeight="1" x14ac:dyDescent="0.25">
      <c r="A2" s="355"/>
      <c r="B2" s="355"/>
      <c r="C2" s="355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43226</v>
      </c>
      <c r="C5" s="283">
        <f>'Taufik ST'!I2</f>
        <v>16987864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43226</v>
      </c>
      <c r="C6" s="283">
        <f>'Indra Fashion'!I2</f>
        <v>4015701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43234</v>
      </c>
      <c r="C7" s="283">
        <f>Atlantis!I2</f>
        <v>3904776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43234</v>
      </c>
      <c r="C8" s="283">
        <f>Bandros!I2</f>
        <v>9681701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43224</v>
      </c>
      <c r="C9" s="283">
        <f>'Bentang Fashion'!I2</f>
        <v>3990788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43226</v>
      </c>
      <c r="C10" s="283">
        <f>Azalea!I2</f>
        <v>5861739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 t="s">
        <v>40</v>
      </c>
      <c r="C11" s="283">
        <v>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f>Yanyan!A36</f>
        <v>43223</v>
      </c>
      <c r="C13" s="283">
        <f>Yanyan!I2</f>
        <v>3357988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5116326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43228</v>
      </c>
      <c r="C20" s="283">
        <f>AnipAssunah!I2</f>
        <v>503514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8" t="s">
        <v>11</v>
      </c>
      <c r="B23" s="359"/>
      <c r="C23" s="356">
        <f>SUM(C5:C22)</f>
        <v>63294549.5</v>
      </c>
    </row>
    <row r="24" spans="1:5" s="269" customFormat="1" ht="15" customHeight="1" x14ac:dyDescent="0.25">
      <c r="A24" s="360"/>
      <c r="B24" s="361"/>
      <c r="C24" s="357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3" t="s">
        <v>22</v>
      </c>
      <c r="G1" s="363"/>
      <c r="H1" s="363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3" t="s">
        <v>21</v>
      </c>
      <c r="G2" s="363"/>
      <c r="H2" s="363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4"/>
      <c r="B5" s="364"/>
      <c r="C5" s="364"/>
      <c r="D5" s="364"/>
      <c r="E5" s="364"/>
      <c r="F5" s="364"/>
      <c r="G5" s="364"/>
      <c r="H5" s="364"/>
      <c r="I5" s="364"/>
      <c r="J5" s="364"/>
    </row>
    <row r="6" spans="1:13" x14ac:dyDescent="0.25">
      <c r="A6" s="365" t="s">
        <v>2</v>
      </c>
      <c r="B6" s="366" t="s">
        <v>3</v>
      </c>
      <c r="C6" s="366"/>
      <c r="D6" s="366"/>
      <c r="E6" s="366"/>
      <c r="F6" s="366"/>
      <c r="G6" s="366"/>
      <c r="H6" s="367" t="s">
        <v>4</v>
      </c>
      <c r="I6" s="369" t="s">
        <v>5</v>
      </c>
      <c r="J6" s="370" t="s">
        <v>6</v>
      </c>
    </row>
    <row r="7" spans="1:13" x14ac:dyDescent="0.25">
      <c r="A7" s="36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8"/>
      <c r="I7" s="369"/>
      <c r="J7" s="370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2" t="s">
        <v>12</v>
      </c>
      <c r="H89" s="36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2" t="s">
        <v>13</v>
      </c>
      <c r="H90" s="36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2" t="s">
        <v>14</v>
      </c>
      <c r="H91" s="36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2" t="s">
        <v>15</v>
      </c>
      <c r="H92" s="36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2" t="s">
        <v>16</v>
      </c>
      <c r="H93" s="36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2" t="s">
        <v>5</v>
      </c>
      <c r="H94" s="36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2" t="s">
        <v>32</v>
      </c>
      <c r="H95" s="36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5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38" t="s">
        <v>6</v>
      </c>
    </row>
    <row r="6" spans="1:15" x14ac:dyDescent="0.25">
      <c r="A6" s="346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3"/>
      <c r="I6" s="351"/>
      <c r="J6" s="339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5" t="s">
        <v>12</v>
      </c>
      <c r="H121" s="325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5" t="s">
        <v>13</v>
      </c>
      <c r="H122" s="325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5" t="s">
        <v>14</v>
      </c>
      <c r="H123" s="325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5" t="s">
        <v>15</v>
      </c>
      <c r="H124" s="325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5" t="s">
        <v>16</v>
      </c>
      <c r="H125" s="325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5" t="s">
        <v>5</v>
      </c>
      <c r="H126" s="325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5" t="s">
        <v>32</v>
      </c>
      <c r="H127" s="32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1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1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5" t="s">
        <v>12</v>
      </c>
      <c r="H31" s="325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5" t="s">
        <v>13</v>
      </c>
      <c r="H32" s="325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5" t="s">
        <v>14</v>
      </c>
      <c r="H33" s="325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5" t="s">
        <v>15</v>
      </c>
      <c r="H34" s="325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5" t="s">
        <v>16</v>
      </c>
      <c r="H35" s="325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5" t="s">
        <v>5</v>
      </c>
      <c r="H36" s="325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5" t="s">
        <v>32</v>
      </c>
      <c r="H37" s="325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22"/>
  <sheetViews>
    <sheetView workbookViewId="0">
      <pane ySplit="7" topLeftCell="A107" activePane="bottomLeft" state="frozen"/>
      <selection pane="bottomLeft" activeCell="D111" sqref="D11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SUM(D104:D109)</f>
        <v>3045614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J122*-1</f>
        <v>4015701</v>
      </c>
      <c r="J2" s="20"/>
      <c r="L2" s="279">
        <f>SUM(G104:G109)</f>
        <v>195563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2850051</v>
      </c>
      <c r="M3" s="219"/>
      <c r="N3" s="219">
        <f>I2-L3</f>
        <v>1165650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2" t="s">
        <v>2</v>
      </c>
      <c r="B6" s="329" t="s">
        <v>3</v>
      </c>
      <c r="C6" s="329"/>
      <c r="D6" s="329"/>
      <c r="E6" s="329"/>
      <c r="F6" s="329"/>
      <c r="G6" s="329"/>
      <c r="H6" s="333" t="s">
        <v>4</v>
      </c>
      <c r="I6" s="330" t="s">
        <v>5</v>
      </c>
      <c r="J6" s="331" t="s">
        <v>6</v>
      </c>
    </row>
    <row r="7" spans="1:18" x14ac:dyDescent="0.25">
      <c r="A7" s="33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3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2">
        <v>43227</v>
      </c>
      <c r="B104" s="235">
        <v>180162884</v>
      </c>
      <c r="C104" s="241">
        <v>9</v>
      </c>
      <c r="D104" s="237">
        <v>1047988</v>
      </c>
      <c r="E104" s="238"/>
      <c r="F104" s="241"/>
      <c r="G104" s="237"/>
      <c r="H104" s="240"/>
      <c r="I104" s="240"/>
      <c r="J104" s="23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2">
        <v>43228</v>
      </c>
      <c r="B105" s="235">
        <v>180163001</v>
      </c>
      <c r="C105" s="241">
        <v>4</v>
      </c>
      <c r="D105" s="237">
        <v>380625</v>
      </c>
      <c r="E105" s="238"/>
      <c r="F105" s="241"/>
      <c r="G105" s="237"/>
      <c r="H105" s="240"/>
      <c r="I105" s="240"/>
      <c r="J105" s="23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2">
        <v>43229</v>
      </c>
      <c r="B106" s="235">
        <v>180163122</v>
      </c>
      <c r="C106" s="241">
        <v>7</v>
      </c>
      <c r="D106" s="237">
        <v>795463</v>
      </c>
      <c r="E106" s="238"/>
      <c r="F106" s="241"/>
      <c r="G106" s="237"/>
      <c r="H106" s="240"/>
      <c r="I106" s="240"/>
      <c r="J106" s="23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2">
        <v>43230</v>
      </c>
      <c r="B107" s="235">
        <v>180163263</v>
      </c>
      <c r="C107" s="241">
        <v>3</v>
      </c>
      <c r="D107" s="237">
        <v>448875</v>
      </c>
      <c r="E107" s="238"/>
      <c r="F107" s="241"/>
      <c r="G107" s="237"/>
      <c r="H107" s="240"/>
      <c r="I107" s="240"/>
      <c r="J107" s="23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2">
        <v>43231</v>
      </c>
      <c r="B108" s="235">
        <v>180163382</v>
      </c>
      <c r="C108" s="241">
        <v>3</v>
      </c>
      <c r="D108" s="237">
        <v>291550</v>
      </c>
      <c r="E108" s="238"/>
      <c r="F108" s="241"/>
      <c r="G108" s="237"/>
      <c r="H108" s="240"/>
      <c r="I108" s="240"/>
      <c r="J108" s="23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2">
        <v>43232</v>
      </c>
      <c r="B109" s="235">
        <v>180163503</v>
      </c>
      <c r="C109" s="241">
        <v>1</v>
      </c>
      <c r="D109" s="237">
        <v>81113</v>
      </c>
      <c r="E109" s="238">
        <v>180042839</v>
      </c>
      <c r="F109" s="241">
        <v>2</v>
      </c>
      <c r="G109" s="237">
        <v>195563</v>
      </c>
      <c r="H109" s="240"/>
      <c r="I109" s="240"/>
      <c r="J109" s="237"/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2">
        <v>43234</v>
      </c>
      <c r="B110" s="235">
        <v>180163746</v>
      </c>
      <c r="C110" s="241">
        <v>11</v>
      </c>
      <c r="D110" s="237">
        <v>1168650</v>
      </c>
      <c r="E110" s="238"/>
      <c r="F110" s="241"/>
      <c r="G110" s="237"/>
      <c r="H110" s="240"/>
      <c r="I110" s="240"/>
      <c r="J110" s="23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2"/>
      <c r="B111" s="235"/>
      <c r="C111" s="241"/>
      <c r="D111" s="237"/>
      <c r="E111" s="238"/>
      <c r="F111" s="241"/>
      <c r="G111" s="237"/>
      <c r="H111" s="240"/>
      <c r="I111" s="240"/>
      <c r="J111" s="23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2"/>
      <c r="B112" s="235"/>
      <c r="C112" s="241"/>
      <c r="D112" s="237"/>
      <c r="E112" s="238"/>
      <c r="F112" s="241"/>
      <c r="G112" s="237"/>
      <c r="H112" s="240"/>
      <c r="I112" s="240"/>
      <c r="J112" s="237"/>
      <c r="K112" s="219"/>
      <c r="L112" s="219"/>
      <c r="M112" s="219"/>
      <c r="N112" s="219"/>
      <c r="O112" s="219"/>
      <c r="P112" s="219"/>
      <c r="Q112" s="219"/>
      <c r="R112" s="219"/>
    </row>
    <row r="113" spans="1:10" x14ac:dyDescent="0.25">
      <c r="A113" s="162"/>
      <c r="B113" s="3"/>
      <c r="C113" s="40"/>
      <c r="D113" s="6"/>
      <c r="E113" s="7"/>
      <c r="F113" s="40"/>
      <c r="G113" s="6"/>
      <c r="H113" s="39"/>
      <c r="I113" s="39"/>
      <c r="J113" s="6"/>
    </row>
    <row r="114" spans="1:10" x14ac:dyDescent="0.25">
      <c r="A114" s="162"/>
      <c r="B114" s="8" t="s">
        <v>11</v>
      </c>
      <c r="C114" s="77">
        <f>SUM(C8:C113)</f>
        <v>667</v>
      </c>
      <c r="D114" s="9">
        <f>SUM(D8:D113)</f>
        <v>72183412</v>
      </c>
      <c r="E114" s="8" t="s">
        <v>11</v>
      </c>
      <c r="F114" s="77">
        <f>SUM(F8:F113)</f>
        <v>55</v>
      </c>
      <c r="G114" s="5">
        <f>SUM(G8:G113)</f>
        <v>15551246</v>
      </c>
      <c r="H114" s="40">
        <f>SUM(H8:H113)</f>
        <v>0</v>
      </c>
      <c r="I114" s="40">
        <f>SUM(I8:I113)</f>
        <v>52616465</v>
      </c>
      <c r="J114" s="5"/>
    </row>
    <row r="115" spans="1:10" x14ac:dyDescent="0.25">
      <c r="A115" s="162"/>
      <c r="B115" s="8"/>
      <c r="C115" s="77"/>
      <c r="D115" s="9"/>
      <c r="E115" s="8"/>
      <c r="F115" s="77"/>
      <c r="G115" s="5"/>
      <c r="H115" s="40"/>
      <c r="I115" s="40"/>
      <c r="J115" s="5"/>
    </row>
    <row r="116" spans="1:10" x14ac:dyDescent="0.25">
      <c r="A116" s="163"/>
      <c r="B116" s="11"/>
      <c r="C116" s="40"/>
      <c r="D116" s="6"/>
      <c r="E116" s="8"/>
      <c r="F116" s="40"/>
      <c r="G116" s="325" t="s">
        <v>12</v>
      </c>
      <c r="H116" s="325"/>
      <c r="I116" s="39"/>
      <c r="J116" s="13">
        <f>SUM(D8:D113)</f>
        <v>72183412</v>
      </c>
    </row>
    <row r="117" spans="1:10" x14ac:dyDescent="0.25">
      <c r="A117" s="162"/>
      <c r="B117" s="3"/>
      <c r="C117" s="40"/>
      <c r="D117" s="6"/>
      <c r="E117" s="7"/>
      <c r="F117" s="40"/>
      <c r="G117" s="325" t="s">
        <v>13</v>
      </c>
      <c r="H117" s="325"/>
      <c r="I117" s="39"/>
      <c r="J117" s="13">
        <f>SUM(G8:G113)</f>
        <v>15551246</v>
      </c>
    </row>
    <row r="118" spans="1:10" x14ac:dyDescent="0.25">
      <c r="A118" s="164"/>
      <c r="B118" s="7"/>
      <c r="C118" s="40"/>
      <c r="D118" s="6"/>
      <c r="E118" s="7"/>
      <c r="F118" s="40"/>
      <c r="G118" s="325" t="s">
        <v>14</v>
      </c>
      <c r="H118" s="325"/>
      <c r="I118" s="41"/>
      <c r="J118" s="15">
        <f>J116-J117</f>
        <v>56632166</v>
      </c>
    </row>
    <row r="119" spans="1:10" x14ac:dyDescent="0.25">
      <c r="A119" s="162"/>
      <c r="B119" s="16"/>
      <c r="C119" s="40"/>
      <c r="D119" s="17"/>
      <c r="E119" s="7"/>
      <c r="F119" s="40"/>
      <c r="G119" s="325" t="s">
        <v>15</v>
      </c>
      <c r="H119" s="325"/>
      <c r="I119" s="39"/>
      <c r="J119" s="13">
        <f>SUM(H8:H113)</f>
        <v>0</v>
      </c>
    </row>
    <row r="120" spans="1:10" x14ac:dyDescent="0.25">
      <c r="A120" s="162"/>
      <c r="B120" s="16"/>
      <c r="C120" s="40"/>
      <c r="D120" s="17"/>
      <c r="E120" s="7"/>
      <c r="F120" s="40"/>
      <c r="G120" s="325" t="s">
        <v>16</v>
      </c>
      <c r="H120" s="325"/>
      <c r="I120" s="39"/>
      <c r="J120" s="13">
        <f>J118+J119</f>
        <v>56632166</v>
      </c>
    </row>
    <row r="121" spans="1:10" x14ac:dyDescent="0.25">
      <c r="A121" s="162"/>
      <c r="B121" s="16"/>
      <c r="C121" s="40"/>
      <c r="D121" s="17"/>
      <c r="E121" s="7"/>
      <c r="F121" s="40"/>
      <c r="G121" s="325" t="s">
        <v>5</v>
      </c>
      <c r="H121" s="325"/>
      <c r="I121" s="39"/>
      <c r="J121" s="13">
        <f>SUM(I8:I113)</f>
        <v>52616465</v>
      </c>
    </row>
    <row r="122" spans="1:10" x14ac:dyDescent="0.25">
      <c r="A122" s="162"/>
      <c r="B122" s="16"/>
      <c r="C122" s="40"/>
      <c r="D122" s="17"/>
      <c r="E122" s="7"/>
      <c r="F122" s="40"/>
      <c r="G122" s="325" t="s">
        <v>32</v>
      </c>
      <c r="H122" s="325"/>
      <c r="I122" s="40" t="str">
        <f>IF(J122&gt;0,"SALDO",IF(J122&lt;0,"PIUTANG",IF(J122=0,"LUNAS")))</f>
        <v>PIUTANG</v>
      </c>
      <c r="J122" s="13">
        <f>J121-J120</f>
        <v>-4015701</v>
      </c>
    </row>
  </sheetData>
  <mergeCells count="15">
    <mergeCell ref="G121:H121"/>
    <mergeCell ref="G122:H122"/>
    <mergeCell ref="G116:H116"/>
    <mergeCell ref="G117:H117"/>
    <mergeCell ref="G118:H118"/>
    <mergeCell ref="G119:H119"/>
    <mergeCell ref="G120:H12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0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38" t="s">
        <v>6</v>
      </c>
    </row>
    <row r="6" spans="1:10" x14ac:dyDescent="0.25">
      <c r="A6" s="346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3"/>
      <c r="I6" s="351"/>
      <c r="J6" s="33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2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3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2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3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2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3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2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3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2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3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2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3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2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3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2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3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2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3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2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3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5" t="s">
        <v>12</v>
      </c>
      <c r="H53" s="32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5" t="s">
        <v>13</v>
      </c>
      <c r="H54" s="32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5" t="s">
        <v>14</v>
      </c>
      <c r="H55" s="32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5" t="s">
        <v>15</v>
      </c>
      <c r="H56" s="32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5" t="s">
        <v>16</v>
      </c>
      <c r="H57" s="32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5" t="s">
        <v>5</v>
      </c>
      <c r="H58" s="32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5" t="s">
        <v>32</v>
      </c>
      <c r="H59" s="32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239"/>
    </row>
    <row r="6" spans="1:12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  <c r="L6" s="239"/>
    </row>
    <row r="7" spans="1:12" x14ac:dyDescent="0.25">
      <c r="A7" s="346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3"/>
      <c r="I7" s="351"/>
      <c r="J7" s="339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5" t="s">
        <v>12</v>
      </c>
      <c r="H53" s="32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5" t="s">
        <v>13</v>
      </c>
      <c r="H54" s="32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5" t="s">
        <v>14</v>
      </c>
      <c r="H55" s="32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5" t="s">
        <v>15</v>
      </c>
      <c r="H56" s="32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5" t="s">
        <v>16</v>
      </c>
      <c r="H57" s="32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5" t="s">
        <v>5</v>
      </c>
      <c r="H58" s="32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5" t="s">
        <v>32</v>
      </c>
      <c r="H59" s="32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1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1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5" t="s">
        <v>12</v>
      </c>
      <c r="H32" s="325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5" t="s">
        <v>13</v>
      </c>
      <c r="H33" s="325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5" t="s">
        <v>14</v>
      </c>
      <c r="H34" s="325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5" t="s">
        <v>15</v>
      </c>
      <c r="H35" s="325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5" t="s">
        <v>16</v>
      </c>
      <c r="H36" s="325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5" t="s">
        <v>5</v>
      </c>
      <c r="H37" s="325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5" t="s">
        <v>32</v>
      </c>
      <c r="H38" s="325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2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5" t="s">
        <v>12</v>
      </c>
      <c r="H32" s="32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5" t="s">
        <v>13</v>
      </c>
      <c r="H33" s="32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5" t="s">
        <v>14</v>
      </c>
      <c r="H34" s="32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5" t="s">
        <v>15</v>
      </c>
      <c r="H35" s="32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5" t="s">
        <v>16</v>
      </c>
      <c r="H36" s="32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5" t="s">
        <v>5</v>
      </c>
      <c r="H37" s="32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5" t="s">
        <v>32</v>
      </c>
      <c r="H38" s="32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3" x14ac:dyDescent="0.25">
      <c r="A7" s="346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5"/>
      <c r="I7" s="351"/>
      <c r="J7" s="33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5" t="s">
        <v>12</v>
      </c>
      <c r="H73" s="32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5" t="s">
        <v>13</v>
      </c>
      <c r="H74" s="32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5" t="s">
        <v>14</v>
      </c>
      <c r="H75" s="32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5" t="s">
        <v>15</v>
      </c>
      <c r="H76" s="32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5" t="s">
        <v>16</v>
      </c>
      <c r="H77" s="32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5" t="s">
        <v>5</v>
      </c>
      <c r="H78" s="32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5" t="s">
        <v>32</v>
      </c>
      <c r="H79" s="32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4" t="s">
        <v>12</v>
      </c>
      <c r="H19" s="37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4" t="s">
        <v>13</v>
      </c>
      <c r="H20" s="37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4" t="s">
        <v>14</v>
      </c>
      <c r="H21" s="37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4" t="s">
        <v>15</v>
      </c>
      <c r="H22" s="37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4" t="s">
        <v>16</v>
      </c>
      <c r="H23" s="37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4" t="s">
        <v>5</v>
      </c>
      <c r="H24" s="37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4" t="s">
        <v>32</v>
      </c>
      <c r="H25" s="37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5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5" t="s">
        <v>12</v>
      </c>
      <c r="H53" s="32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5" t="s">
        <v>13</v>
      </c>
      <c r="H54" s="32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5" t="s">
        <v>14</v>
      </c>
      <c r="H55" s="32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5" t="s">
        <v>15</v>
      </c>
      <c r="H56" s="32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5" t="s">
        <v>16</v>
      </c>
      <c r="H57" s="32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5" t="s">
        <v>5</v>
      </c>
      <c r="H58" s="32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5" t="s">
        <v>32</v>
      </c>
      <c r="H59" s="32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5"/>
      <c r="I7" s="351"/>
      <c r="J7" s="339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5" t="s">
        <v>12</v>
      </c>
      <c r="H35" s="32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5" t="s">
        <v>13</v>
      </c>
      <c r="H36" s="32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5" t="s">
        <v>14</v>
      </c>
      <c r="H37" s="32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5" t="s">
        <v>15</v>
      </c>
      <c r="H38" s="32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5" t="s">
        <v>16</v>
      </c>
      <c r="H39" s="32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5" t="s">
        <v>5</v>
      </c>
      <c r="H40" s="32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5" t="s">
        <v>32</v>
      </c>
      <c r="H41" s="32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5"/>
      <c r="I7" s="351"/>
      <c r="J7" s="339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5" t="s">
        <v>12</v>
      </c>
      <c r="H35" s="325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5" t="s">
        <v>13</v>
      </c>
      <c r="H36" s="325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5" t="s">
        <v>14</v>
      </c>
      <c r="H37" s="325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5" t="s">
        <v>15</v>
      </c>
      <c r="H38" s="325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5" t="s">
        <v>16</v>
      </c>
      <c r="H39" s="325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5" t="s">
        <v>5</v>
      </c>
      <c r="H40" s="325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5" t="s">
        <v>32</v>
      </c>
      <c r="H41" s="325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7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7" x14ac:dyDescent="0.25">
      <c r="A7" s="346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5"/>
      <c r="I7" s="351"/>
      <c r="J7" s="339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5" t="s">
        <v>12</v>
      </c>
      <c r="H35" s="32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5" t="s">
        <v>13</v>
      </c>
      <c r="H36" s="32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5" t="s">
        <v>14</v>
      </c>
      <c r="H37" s="32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5" t="s">
        <v>15</v>
      </c>
      <c r="H38" s="32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5" t="s">
        <v>16</v>
      </c>
      <c r="H39" s="32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5" t="s">
        <v>5</v>
      </c>
      <c r="H40" s="32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5" t="s">
        <v>32</v>
      </c>
      <c r="H41" s="32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532"/>
  <sheetViews>
    <sheetView workbookViewId="0">
      <pane ySplit="7" topLeftCell="A512" activePane="bottomLeft" state="frozen"/>
      <selection pane="bottomLeft" activeCell="M525" sqref="M52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SUM(D514:D519)</f>
        <v>9996089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J532*-1</f>
        <v>9681701</v>
      </c>
      <c r="J2" s="218"/>
      <c r="L2" s="219">
        <f>SUM(G514:G519)</f>
        <v>314388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9681701</v>
      </c>
      <c r="M3" s="219">
        <f>M1-M2</f>
        <v>0</v>
      </c>
      <c r="N3" s="219">
        <f>L3+M3</f>
        <v>9681701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6" t="s">
        <v>5</v>
      </c>
      <c r="J6" s="338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5"/>
      <c r="I7" s="337"/>
      <c r="J7" s="339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5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5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5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5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5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5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5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5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5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5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5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5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5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5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5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5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5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5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5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5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5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5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5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5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5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5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5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5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5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5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5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5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5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5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5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5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5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5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5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5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5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5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5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5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5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5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5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5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5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5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5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5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5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5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5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5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5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5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5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5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5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5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5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5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5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5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5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5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5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5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5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5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5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5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5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5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5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5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98">
        <v>43234</v>
      </c>
      <c r="B514" s="99">
        <v>180163658</v>
      </c>
      <c r="C514" s="100">
        <v>10</v>
      </c>
      <c r="D514" s="34">
        <v>1092700</v>
      </c>
      <c r="E514" s="101">
        <v>180042891</v>
      </c>
      <c r="F514" s="100">
        <v>1</v>
      </c>
      <c r="G514" s="34">
        <v>87150</v>
      </c>
      <c r="H514" s="102"/>
      <c r="I514" s="102"/>
      <c r="J514" s="34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98">
        <v>43234</v>
      </c>
      <c r="B515" s="99">
        <v>180163661</v>
      </c>
      <c r="C515" s="100">
        <v>49</v>
      </c>
      <c r="D515" s="34">
        <v>4875763</v>
      </c>
      <c r="E515" s="101">
        <v>180042892</v>
      </c>
      <c r="F515" s="100">
        <v>1</v>
      </c>
      <c r="G515" s="34">
        <v>52938</v>
      </c>
      <c r="H515" s="102"/>
      <c r="I515" s="102"/>
      <c r="J515" s="34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98">
        <v>43234</v>
      </c>
      <c r="B516" s="99">
        <v>180163676</v>
      </c>
      <c r="C516" s="100">
        <v>5</v>
      </c>
      <c r="D516" s="34">
        <v>653275</v>
      </c>
      <c r="E516" s="101">
        <v>180042900</v>
      </c>
      <c r="F516" s="100">
        <v>2</v>
      </c>
      <c r="G516" s="34">
        <v>174300</v>
      </c>
      <c r="H516" s="102"/>
      <c r="I516" s="102"/>
      <c r="J516" s="34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98">
        <v>43234</v>
      </c>
      <c r="B517" s="99">
        <v>180163729</v>
      </c>
      <c r="C517" s="100">
        <v>21</v>
      </c>
      <c r="D517" s="34">
        <v>2254088</v>
      </c>
      <c r="E517" s="101"/>
      <c r="F517" s="100"/>
      <c r="G517" s="34"/>
      <c r="H517" s="102"/>
      <c r="I517" s="102"/>
      <c r="J517" s="34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98">
        <v>43234</v>
      </c>
      <c r="B518" s="99">
        <v>180163732</v>
      </c>
      <c r="C518" s="100">
        <v>4</v>
      </c>
      <c r="D518" s="34">
        <v>454300</v>
      </c>
      <c r="E518" s="101"/>
      <c r="F518" s="100"/>
      <c r="G518" s="34"/>
      <c r="H518" s="102"/>
      <c r="I518" s="102"/>
      <c r="J518" s="34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98">
        <v>43234</v>
      </c>
      <c r="B519" s="99">
        <v>180163745</v>
      </c>
      <c r="C519" s="100">
        <v>6</v>
      </c>
      <c r="D519" s="34">
        <v>665963</v>
      </c>
      <c r="E519" s="101"/>
      <c r="F519" s="100"/>
      <c r="G519" s="34"/>
      <c r="H519" s="102"/>
      <c r="I519" s="102"/>
      <c r="J519" s="34"/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98"/>
      <c r="B520" s="99"/>
      <c r="C520" s="100"/>
      <c r="D520" s="34"/>
      <c r="E520" s="101"/>
      <c r="F520" s="100"/>
      <c r="G520" s="34"/>
      <c r="H520" s="102"/>
      <c r="I520" s="102"/>
      <c r="J520" s="34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98"/>
      <c r="B521" s="99"/>
      <c r="C521" s="100"/>
      <c r="D521" s="34"/>
      <c r="E521" s="101"/>
      <c r="F521" s="100"/>
      <c r="G521" s="34"/>
      <c r="H521" s="102"/>
      <c r="I521" s="102"/>
      <c r="J521" s="34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98"/>
      <c r="B522" s="99"/>
      <c r="C522" s="100"/>
      <c r="D522" s="34"/>
      <c r="E522" s="101"/>
      <c r="F522" s="100"/>
      <c r="G522" s="34"/>
      <c r="H522" s="102"/>
      <c r="I522" s="102"/>
      <c r="J522" s="34"/>
      <c r="K522" s="138"/>
      <c r="L522" s="138"/>
      <c r="M522" s="138"/>
      <c r="N522" s="138"/>
      <c r="O522" s="138"/>
      <c r="P522" s="138"/>
      <c r="Q522" s="138"/>
      <c r="R522" s="138"/>
    </row>
    <row r="523" spans="1:18" x14ac:dyDescent="0.25">
      <c r="A523" s="236"/>
      <c r="B523" s="235"/>
      <c r="C523" s="241"/>
      <c r="D523" s="237"/>
      <c r="E523" s="238"/>
      <c r="F523" s="241"/>
      <c r="G523" s="237"/>
      <c r="H523" s="240"/>
      <c r="I523" s="240"/>
      <c r="J523" s="237"/>
    </row>
    <row r="524" spans="1:18" s="218" customFormat="1" x14ac:dyDescent="0.25">
      <c r="A524" s="227"/>
      <c r="B524" s="224" t="s">
        <v>11</v>
      </c>
      <c r="C524" s="233">
        <f>SUM(C8:C523)</f>
        <v>5846</v>
      </c>
      <c r="D524" s="225">
        <f>SUM(D8:D523)</f>
        <v>638394968</v>
      </c>
      <c r="E524" s="224" t="s">
        <v>11</v>
      </c>
      <c r="F524" s="233">
        <f>SUM(F8:F523)</f>
        <v>542</v>
      </c>
      <c r="G524" s="225">
        <f>SUM(G8:G523)</f>
        <v>59507721</v>
      </c>
      <c r="H524" s="233">
        <f>SUM(H8:H523)</f>
        <v>0</v>
      </c>
      <c r="I524" s="233">
        <f>SUM(I8:I523)</f>
        <v>569205546</v>
      </c>
      <c r="J524" s="225"/>
      <c r="K524" s="220"/>
      <c r="L524" s="220"/>
      <c r="M524" s="220"/>
      <c r="N524" s="220"/>
      <c r="O524" s="220"/>
      <c r="P524" s="220"/>
      <c r="Q524" s="220"/>
      <c r="R524" s="220"/>
    </row>
    <row r="525" spans="1:18" s="218" customFormat="1" x14ac:dyDescent="0.25">
      <c r="A525" s="227"/>
      <c r="B525" s="224"/>
      <c r="C525" s="233"/>
      <c r="D525" s="225"/>
      <c r="E525" s="224"/>
      <c r="F525" s="233"/>
      <c r="G525" s="225"/>
      <c r="H525" s="233"/>
      <c r="I525" s="233"/>
      <c r="J525" s="225"/>
      <c r="K525" s="220"/>
      <c r="M525" s="220"/>
      <c r="N525" s="220"/>
      <c r="O525" s="220"/>
      <c r="P525" s="220"/>
      <c r="Q525" s="220"/>
      <c r="R525" s="220"/>
    </row>
    <row r="526" spans="1:18" x14ac:dyDescent="0.25">
      <c r="A526" s="226"/>
      <c r="B526" s="227"/>
      <c r="C526" s="241"/>
      <c r="D526" s="237"/>
      <c r="E526" s="224"/>
      <c r="F526" s="241"/>
      <c r="G526" s="340" t="s">
        <v>12</v>
      </c>
      <c r="H526" s="341"/>
      <c r="I526" s="237"/>
      <c r="J526" s="228">
        <f>SUM(D8:D523)</f>
        <v>638394968</v>
      </c>
      <c r="P526" s="220"/>
      <c r="Q526" s="220"/>
      <c r="R526" s="234"/>
    </row>
    <row r="527" spans="1:18" x14ac:dyDescent="0.25">
      <c r="A527" s="236"/>
      <c r="B527" s="235"/>
      <c r="C527" s="241"/>
      <c r="D527" s="237"/>
      <c r="E527" s="238"/>
      <c r="F527" s="241"/>
      <c r="G527" s="340" t="s">
        <v>13</v>
      </c>
      <c r="H527" s="341"/>
      <c r="I527" s="238"/>
      <c r="J527" s="228">
        <f>SUM(G8:G523)</f>
        <v>59507721</v>
      </c>
      <c r="R527" s="234"/>
    </row>
    <row r="528" spans="1:18" x14ac:dyDescent="0.25">
      <c r="A528" s="229"/>
      <c r="B528" s="238"/>
      <c r="C528" s="241"/>
      <c r="D528" s="237"/>
      <c r="E528" s="238"/>
      <c r="F528" s="241"/>
      <c r="G528" s="340" t="s">
        <v>14</v>
      </c>
      <c r="H528" s="341"/>
      <c r="I528" s="230"/>
      <c r="J528" s="230">
        <f>J526-J527</f>
        <v>578887247</v>
      </c>
      <c r="L528" s="220"/>
      <c r="R528" s="234"/>
    </row>
    <row r="529" spans="1:18" x14ac:dyDescent="0.25">
      <c r="A529" s="236"/>
      <c r="B529" s="231"/>
      <c r="C529" s="241"/>
      <c r="D529" s="232"/>
      <c r="E529" s="238"/>
      <c r="F529" s="241"/>
      <c r="G529" s="340" t="s">
        <v>15</v>
      </c>
      <c r="H529" s="341"/>
      <c r="I529" s="238"/>
      <c r="J529" s="228">
        <f>SUM(H8:H523)</f>
        <v>0</v>
      </c>
      <c r="R529" s="234"/>
    </row>
    <row r="530" spans="1:18" x14ac:dyDescent="0.25">
      <c r="A530" s="236"/>
      <c r="B530" s="231"/>
      <c r="C530" s="241"/>
      <c r="D530" s="232"/>
      <c r="E530" s="238"/>
      <c r="F530" s="241"/>
      <c r="G530" s="340" t="s">
        <v>16</v>
      </c>
      <c r="H530" s="341"/>
      <c r="I530" s="238"/>
      <c r="J530" s="228">
        <f>J528+J529</f>
        <v>578887247</v>
      </c>
      <c r="R530" s="234"/>
    </row>
    <row r="531" spans="1:18" x14ac:dyDescent="0.25">
      <c r="A531" s="236"/>
      <c r="B531" s="231"/>
      <c r="C531" s="241"/>
      <c r="D531" s="232"/>
      <c r="E531" s="238"/>
      <c r="F531" s="241"/>
      <c r="G531" s="340" t="s">
        <v>5</v>
      </c>
      <c r="H531" s="341"/>
      <c r="I531" s="238"/>
      <c r="J531" s="228">
        <f>SUM(I8:I523)</f>
        <v>569205546</v>
      </c>
      <c r="R531" s="234"/>
    </row>
    <row r="532" spans="1:18" x14ac:dyDescent="0.25">
      <c r="A532" s="236"/>
      <c r="B532" s="231"/>
      <c r="C532" s="241"/>
      <c r="D532" s="232"/>
      <c r="E532" s="238"/>
      <c r="F532" s="241"/>
      <c r="G532" s="340" t="s">
        <v>32</v>
      </c>
      <c r="H532" s="341"/>
      <c r="I532" s="235" t="str">
        <f>IF(J532&gt;0,"SALDO",IF(J532&lt;0,"PIUTANG",IF(J532=0,"LUNAS")))</f>
        <v>PIUTANG</v>
      </c>
      <c r="J532" s="228">
        <f>J531-J530</f>
        <v>-9681701</v>
      </c>
      <c r="R532" s="234"/>
    </row>
  </sheetData>
  <mergeCells count="13">
    <mergeCell ref="G532:H532"/>
    <mergeCell ref="G526:H526"/>
    <mergeCell ref="G527:H527"/>
    <mergeCell ref="G528:H528"/>
    <mergeCell ref="G529:H529"/>
    <mergeCell ref="G530:H530"/>
    <mergeCell ref="G531:H531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5"/>
      <c r="I7" s="351"/>
      <c r="J7" s="339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5" t="s">
        <v>12</v>
      </c>
      <c r="H35" s="325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5" t="s">
        <v>13</v>
      </c>
      <c r="H36" s="325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5" t="s">
        <v>14</v>
      </c>
      <c r="H37" s="325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5" t="s">
        <v>15</v>
      </c>
      <c r="H38" s="325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5" t="s">
        <v>16</v>
      </c>
      <c r="H39" s="325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5" t="s">
        <v>5</v>
      </c>
      <c r="H40" s="325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5" t="s">
        <v>32</v>
      </c>
      <c r="H41" s="32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5"/>
      <c r="I7" s="351"/>
      <c r="J7" s="339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5" t="s">
        <v>12</v>
      </c>
      <c r="H35" s="32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5" t="s">
        <v>13</v>
      </c>
      <c r="H36" s="32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5" t="s">
        <v>14</v>
      </c>
      <c r="H37" s="32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5" t="s">
        <v>15</v>
      </c>
      <c r="H38" s="32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5" t="s">
        <v>16</v>
      </c>
      <c r="H39" s="32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5" t="s">
        <v>5</v>
      </c>
      <c r="H40" s="32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5" t="s">
        <v>32</v>
      </c>
      <c r="H41" s="32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6" x14ac:dyDescent="0.25">
      <c r="A7" s="346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5"/>
      <c r="I7" s="351"/>
      <c r="J7" s="33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5" t="s">
        <v>12</v>
      </c>
      <c r="H158" s="32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5" t="s">
        <v>13</v>
      </c>
      <c r="H159" s="32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5" t="s">
        <v>14</v>
      </c>
      <c r="H160" s="32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5" t="s">
        <v>15</v>
      </c>
      <c r="H161" s="32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5" t="s">
        <v>16</v>
      </c>
      <c r="H162" s="32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5" t="s">
        <v>5</v>
      </c>
      <c r="H163" s="32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5" t="s">
        <v>32</v>
      </c>
      <c r="H164" s="32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1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1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5" t="s">
        <v>12</v>
      </c>
      <c r="H32" s="325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5" t="s">
        <v>13</v>
      </c>
      <c r="H33" s="325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5" t="s">
        <v>14</v>
      </c>
      <c r="H34" s="325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5" t="s">
        <v>15</v>
      </c>
      <c r="H35" s="325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5" t="s">
        <v>16</v>
      </c>
      <c r="H36" s="325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5" t="s">
        <v>5</v>
      </c>
      <c r="H37" s="325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5" t="s">
        <v>32</v>
      </c>
      <c r="H38" s="325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174"/>
      <c r="M5" s="18"/>
      <c r="O5" s="18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  <c r="L6" s="174"/>
    </row>
    <row r="7" spans="1:15" x14ac:dyDescent="0.25">
      <c r="A7" s="34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5"/>
      <c r="I7" s="351"/>
      <c r="J7" s="33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5" t="s">
        <v>12</v>
      </c>
      <c r="H57" s="32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5" t="s">
        <v>13</v>
      </c>
      <c r="H58" s="32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5" t="s">
        <v>14</v>
      </c>
      <c r="H59" s="32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5" t="s">
        <v>15</v>
      </c>
      <c r="H60" s="32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5" t="s">
        <v>16</v>
      </c>
      <c r="H61" s="32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5" t="s">
        <v>5</v>
      </c>
      <c r="H62" s="32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5" t="s">
        <v>32</v>
      </c>
      <c r="H63" s="32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1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1" x14ac:dyDescent="0.25">
      <c r="A7" s="346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5" t="s">
        <v>12</v>
      </c>
      <c r="H116" s="32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5" t="s">
        <v>13</v>
      </c>
      <c r="H117" s="32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5" t="s">
        <v>14</v>
      </c>
      <c r="H118" s="32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5" t="s">
        <v>15</v>
      </c>
      <c r="H119" s="32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5" t="s">
        <v>16</v>
      </c>
      <c r="H120" s="32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5" t="s">
        <v>5</v>
      </c>
      <c r="H121" s="32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5" t="s">
        <v>32</v>
      </c>
      <c r="H122" s="32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1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1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5" t="s">
        <v>12</v>
      </c>
      <c r="H32" s="325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5" t="s">
        <v>13</v>
      </c>
      <c r="H33" s="325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5" t="s">
        <v>14</v>
      </c>
      <c r="H34" s="325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5" t="s">
        <v>15</v>
      </c>
      <c r="H35" s="325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5" t="s">
        <v>16</v>
      </c>
      <c r="H36" s="325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5" t="s">
        <v>5</v>
      </c>
      <c r="H37" s="325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5" t="s">
        <v>32</v>
      </c>
      <c r="H38" s="325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79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0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4" t="s">
        <v>12</v>
      </c>
      <c r="H66" s="37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4" t="s">
        <v>13</v>
      </c>
      <c r="H67" s="37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4" t="s">
        <v>14</v>
      </c>
      <c r="H68" s="37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4" t="s">
        <v>15</v>
      </c>
      <c r="H69" s="37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4" t="s">
        <v>16</v>
      </c>
      <c r="H70" s="37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4" t="s">
        <v>5</v>
      </c>
      <c r="H71" s="37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4" t="s">
        <v>32</v>
      </c>
      <c r="H72" s="37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5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38" t="s">
        <v>6</v>
      </c>
    </row>
    <row r="6" spans="1:15" x14ac:dyDescent="0.25">
      <c r="A6" s="346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3"/>
      <c r="I6" s="351"/>
      <c r="J6" s="33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5" t="s">
        <v>12</v>
      </c>
      <c r="H34" s="32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5" t="s">
        <v>13</v>
      </c>
      <c r="H35" s="32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5" t="s">
        <v>14</v>
      </c>
      <c r="H36" s="32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5" t="s">
        <v>15</v>
      </c>
      <c r="H37" s="32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5" t="s">
        <v>16</v>
      </c>
      <c r="H38" s="32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5" t="s">
        <v>5</v>
      </c>
      <c r="H39" s="32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5" t="s">
        <v>32</v>
      </c>
      <c r="H40" s="32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79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0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4" t="s">
        <v>12</v>
      </c>
      <c r="H65" s="37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4" t="s">
        <v>13</v>
      </c>
      <c r="H66" s="37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4" t="s">
        <v>14</v>
      </c>
      <c r="H67" s="37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4" t="s">
        <v>15</v>
      </c>
      <c r="H68" s="37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4" t="s">
        <v>16</v>
      </c>
      <c r="H69" s="37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4" t="s">
        <v>5</v>
      </c>
      <c r="H70" s="37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4" t="s">
        <v>32</v>
      </c>
      <c r="H71" s="37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423"/>
  <sheetViews>
    <sheetView workbookViewId="0">
      <pane ySplit="6" topLeftCell="A393" activePane="bottomLeft" state="frozen"/>
      <selection pane="bottomLeft" activeCell="H408" sqref="H408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J422*-1</f>
        <v>3904776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2"/>
      <c r="B4" s="343"/>
      <c r="C4" s="343"/>
      <c r="D4" s="343"/>
      <c r="E4" s="343"/>
      <c r="F4" s="343"/>
      <c r="G4" s="343"/>
      <c r="H4" s="343"/>
      <c r="I4" s="343"/>
      <c r="J4" s="344"/>
    </row>
    <row r="5" spans="1:16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34" t="s">
        <v>4</v>
      </c>
      <c r="I5" s="350" t="s">
        <v>5</v>
      </c>
      <c r="J5" s="338" t="s">
        <v>6</v>
      </c>
    </row>
    <row r="6" spans="1:16" x14ac:dyDescent="0.25">
      <c r="A6" s="346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5"/>
      <c r="I6" s="351"/>
      <c r="J6" s="339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98">
        <v>43234</v>
      </c>
      <c r="B403" s="99">
        <v>180163659</v>
      </c>
      <c r="C403" s="100">
        <v>1</v>
      </c>
      <c r="D403" s="34">
        <v>91438</v>
      </c>
      <c r="E403" s="101">
        <v>180042887</v>
      </c>
      <c r="F403" s="100">
        <v>10</v>
      </c>
      <c r="G403" s="34">
        <v>777438</v>
      </c>
      <c r="H403" s="101"/>
      <c r="I403" s="102"/>
      <c r="J403" s="34"/>
      <c r="K403" s="234"/>
      <c r="L403" s="234"/>
      <c r="M403" s="234"/>
      <c r="N403" s="234"/>
      <c r="O403" s="234"/>
      <c r="P403" s="234"/>
    </row>
    <row r="404" spans="1:16" x14ac:dyDescent="0.25">
      <c r="A404" s="98">
        <v>43234</v>
      </c>
      <c r="B404" s="99">
        <v>180163687</v>
      </c>
      <c r="C404" s="100">
        <v>31</v>
      </c>
      <c r="D404" s="34">
        <v>3197688</v>
      </c>
      <c r="E404" s="101"/>
      <c r="F404" s="100"/>
      <c r="G404" s="34"/>
      <c r="H404" s="101"/>
      <c r="I404" s="102"/>
      <c r="J404" s="34"/>
      <c r="K404" s="234"/>
      <c r="L404" s="234"/>
      <c r="M404" s="234"/>
      <c r="N404" s="234"/>
      <c r="O404" s="234"/>
      <c r="P404" s="234"/>
    </row>
    <row r="405" spans="1:16" x14ac:dyDescent="0.25">
      <c r="A405" s="98">
        <v>43234</v>
      </c>
      <c r="B405" s="99">
        <v>180163695</v>
      </c>
      <c r="C405" s="100">
        <v>2</v>
      </c>
      <c r="D405" s="34">
        <v>147088</v>
      </c>
      <c r="E405" s="101"/>
      <c r="F405" s="100"/>
      <c r="G405" s="34"/>
      <c r="H405" s="101"/>
      <c r="I405" s="102"/>
      <c r="J405" s="34"/>
      <c r="K405" s="234"/>
      <c r="L405" s="234"/>
      <c r="M405" s="234"/>
      <c r="N405" s="234"/>
      <c r="O405" s="234"/>
      <c r="P405" s="234"/>
    </row>
    <row r="406" spans="1:16" x14ac:dyDescent="0.25">
      <c r="A406" s="98">
        <v>43234</v>
      </c>
      <c r="B406" s="99">
        <v>180163743</v>
      </c>
      <c r="C406" s="100">
        <v>13</v>
      </c>
      <c r="D406" s="34">
        <v>1140213</v>
      </c>
      <c r="E406" s="101"/>
      <c r="F406" s="100"/>
      <c r="G406" s="34"/>
      <c r="H406" s="101"/>
      <c r="I406" s="102"/>
      <c r="J406" s="34"/>
      <c r="K406" s="234"/>
      <c r="L406" s="234"/>
      <c r="M406" s="234"/>
      <c r="N406" s="234"/>
      <c r="O406" s="234"/>
      <c r="P406" s="234"/>
    </row>
    <row r="407" spans="1:16" x14ac:dyDescent="0.25">
      <c r="A407" s="98">
        <v>43234</v>
      </c>
      <c r="B407" s="99">
        <v>180163749</v>
      </c>
      <c r="C407" s="100">
        <v>1</v>
      </c>
      <c r="D407" s="34">
        <v>105788</v>
      </c>
      <c r="E407" s="101"/>
      <c r="F407" s="100"/>
      <c r="G407" s="34"/>
      <c r="H407" s="101"/>
      <c r="I407" s="102"/>
      <c r="J407" s="34"/>
      <c r="K407" s="234"/>
      <c r="L407" s="234"/>
      <c r="M407" s="234"/>
      <c r="N407" s="234"/>
      <c r="O407" s="234"/>
      <c r="P407" s="234"/>
    </row>
    <row r="408" spans="1:16" x14ac:dyDescent="0.25">
      <c r="A408" s="98"/>
      <c r="B408" s="99"/>
      <c r="C408" s="100"/>
      <c r="D408" s="34"/>
      <c r="E408" s="101"/>
      <c r="F408" s="100"/>
      <c r="G408" s="34"/>
      <c r="H408" s="101"/>
      <c r="I408" s="102"/>
      <c r="J408" s="34"/>
      <c r="K408" s="234"/>
      <c r="L408" s="234"/>
      <c r="M408" s="234"/>
      <c r="N408" s="234"/>
      <c r="O408" s="234"/>
      <c r="P408" s="234"/>
    </row>
    <row r="409" spans="1:16" x14ac:dyDescent="0.25">
      <c r="A409" s="98"/>
      <c r="B409" s="99"/>
      <c r="C409" s="100"/>
      <c r="D409" s="34"/>
      <c r="E409" s="101"/>
      <c r="F409" s="100"/>
      <c r="G409" s="34"/>
      <c r="H409" s="101"/>
      <c r="I409" s="102"/>
      <c r="J409" s="34"/>
      <c r="K409" s="234"/>
      <c r="L409" s="234"/>
      <c r="M409" s="234"/>
      <c r="N409" s="234"/>
      <c r="O409" s="234"/>
      <c r="P409" s="234"/>
    </row>
    <row r="410" spans="1:16" x14ac:dyDescent="0.25">
      <c r="A410" s="98"/>
      <c r="B410" s="99"/>
      <c r="C410" s="100"/>
      <c r="D410" s="34"/>
      <c r="E410" s="101"/>
      <c r="F410" s="100"/>
      <c r="G410" s="34"/>
      <c r="H410" s="101"/>
      <c r="I410" s="102"/>
      <c r="J410" s="34"/>
      <c r="K410" s="234"/>
      <c r="L410" s="234"/>
      <c r="M410" s="234"/>
      <c r="N410" s="234"/>
      <c r="O410" s="234"/>
      <c r="P410" s="234"/>
    </row>
    <row r="411" spans="1:16" x14ac:dyDescent="0.25">
      <c r="A411" s="98"/>
      <c r="B411" s="99"/>
      <c r="C411" s="100"/>
      <c r="D411" s="34"/>
      <c r="E411" s="101"/>
      <c r="F411" s="100"/>
      <c r="G411" s="34"/>
      <c r="H411" s="101"/>
      <c r="I411" s="102"/>
      <c r="J411" s="34"/>
      <c r="K411" s="234"/>
      <c r="L411" s="234"/>
      <c r="M411" s="234"/>
      <c r="N411" s="234"/>
      <c r="O411" s="234"/>
      <c r="P411" s="234"/>
    </row>
    <row r="412" spans="1:16" x14ac:dyDescent="0.25">
      <c r="A412" s="98"/>
      <c r="B412" s="99"/>
      <c r="C412" s="100"/>
      <c r="D412" s="34"/>
      <c r="E412" s="101"/>
      <c r="F412" s="100"/>
      <c r="G412" s="34"/>
      <c r="H412" s="101"/>
      <c r="I412" s="102"/>
      <c r="J412" s="34"/>
      <c r="K412" s="234"/>
      <c r="L412" s="234"/>
      <c r="M412" s="234"/>
      <c r="N412" s="234"/>
      <c r="O412" s="234"/>
      <c r="P412" s="234"/>
    </row>
    <row r="413" spans="1:16" x14ac:dyDescent="0.25">
      <c r="A413" s="236"/>
      <c r="B413" s="235"/>
      <c r="C413" s="241"/>
      <c r="D413" s="34"/>
      <c r="E413" s="238"/>
      <c r="F413" s="241"/>
      <c r="G413" s="237"/>
      <c r="H413" s="238"/>
      <c r="I413" s="240"/>
      <c r="J413" s="237"/>
      <c r="K413" s="234"/>
      <c r="L413" s="234"/>
      <c r="M413" s="234"/>
      <c r="N413" s="234"/>
      <c r="O413" s="234"/>
      <c r="P413" s="234"/>
    </row>
    <row r="414" spans="1:16" x14ac:dyDescent="0.25">
      <c r="A414" s="236"/>
      <c r="B414" s="224" t="s">
        <v>11</v>
      </c>
      <c r="C414" s="233">
        <f>SUM(C7:C413)</f>
        <v>2933</v>
      </c>
      <c r="D414" s="225">
        <f>SUM(D7:D413)</f>
        <v>283037844</v>
      </c>
      <c r="E414" s="224" t="s">
        <v>11</v>
      </c>
      <c r="F414" s="233">
        <f>SUM(F7:F413)</f>
        <v>657</v>
      </c>
      <c r="G414" s="225">
        <f>SUM(G7:G413)</f>
        <v>67653626</v>
      </c>
      <c r="H414" s="225">
        <f>SUM(H7:H413)</f>
        <v>0</v>
      </c>
      <c r="I414" s="233">
        <f>SUM(I7:I413)</f>
        <v>211479442</v>
      </c>
      <c r="J414" s="5"/>
      <c r="K414" s="234"/>
      <c r="L414" s="234"/>
      <c r="M414" s="234"/>
      <c r="N414" s="234"/>
      <c r="O414" s="234"/>
      <c r="P414" s="234"/>
    </row>
    <row r="415" spans="1:16" x14ac:dyDescent="0.25">
      <c r="A415" s="236"/>
      <c r="B415" s="224"/>
      <c r="C415" s="233"/>
      <c r="D415" s="225"/>
      <c r="E415" s="224"/>
      <c r="F415" s="233"/>
      <c r="G415" s="5"/>
      <c r="H415" s="235"/>
      <c r="I415" s="241"/>
      <c r="J415" s="5"/>
      <c r="K415" s="234"/>
      <c r="L415" s="234"/>
      <c r="M415" s="234"/>
      <c r="N415" s="234"/>
      <c r="O415" s="234"/>
      <c r="P415" s="234"/>
    </row>
    <row r="416" spans="1:16" x14ac:dyDescent="0.25">
      <c r="A416" s="236"/>
      <c r="B416" s="227"/>
      <c r="C416" s="241"/>
      <c r="D416" s="237"/>
      <c r="E416" s="224"/>
      <c r="F416" s="241"/>
      <c r="G416" s="325" t="s">
        <v>12</v>
      </c>
      <c r="H416" s="325"/>
      <c r="I416" s="240"/>
      <c r="J416" s="228">
        <f>SUM(D7:D413)</f>
        <v>283037844</v>
      </c>
      <c r="K416" s="234"/>
      <c r="L416" s="234"/>
      <c r="M416" s="234"/>
      <c r="N416" s="234"/>
      <c r="O416" s="234"/>
      <c r="P416" s="234"/>
    </row>
    <row r="417" spans="1:16" x14ac:dyDescent="0.25">
      <c r="A417" s="226"/>
      <c r="B417" s="235"/>
      <c r="C417" s="241"/>
      <c r="D417" s="237"/>
      <c r="E417" s="238"/>
      <c r="F417" s="241"/>
      <c r="G417" s="325" t="s">
        <v>13</v>
      </c>
      <c r="H417" s="325"/>
      <c r="I417" s="240"/>
      <c r="J417" s="228">
        <f>SUM(G7:G413)</f>
        <v>67653626</v>
      </c>
      <c r="K417" s="234"/>
      <c r="L417" s="234"/>
      <c r="M417" s="234"/>
      <c r="N417" s="234"/>
      <c r="O417" s="234"/>
      <c r="P417" s="234"/>
    </row>
    <row r="418" spans="1:16" x14ac:dyDescent="0.25">
      <c r="A418" s="236"/>
      <c r="B418" s="238"/>
      <c r="C418" s="241"/>
      <c r="D418" s="237"/>
      <c r="E418" s="238"/>
      <c r="F418" s="241"/>
      <c r="G418" s="325" t="s">
        <v>14</v>
      </c>
      <c r="H418" s="325"/>
      <c r="I418" s="41"/>
      <c r="J418" s="230">
        <f>J416-J417</f>
        <v>215384218</v>
      </c>
      <c r="K418" s="234"/>
      <c r="L418" s="234"/>
      <c r="M418" s="234"/>
      <c r="N418" s="234"/>
      <c r="O418" s="234"/>
      <c r="P418" s="234"/>
    </row>
    <row r="419" spans="1:16" x14ac:dyDescent="0.25">
      <c r="A419" s="229"/>
      <c r="B419" s="231"/>
      <c r="C419" s="241"/>
      <c r="D419" s="232"/>
      <c r="E419" s="238"/>
      <c r="F419" s="241"/>
      <c r="G419" s="325" t="s">
        <v>15</v>
      </c>
      <c r="H419" s="325"/>
      <c r="I419" s="240"/>
      <c r="J419" s="228">
        <f>SUM(H7:H413)</f>
        <v>0</v>
      </c>
      <c r="K419" s="234"/>
      <c r="L419" s="234"/>
      <c r="M419" s="234"/>
      <c r="N419" s="234"/>
      <c r="O419" s="234"/>
      <c r="P419" s="234"/>
    </row>
    <row r="420" spans="1:16" x14ac:dyDescent="0.25">
      <c r="A420" s="236"/>
      <c r="B420" s="231"/>
      <c r="C420" s="241"/>
      <c r="D420" s="232"/>
      <c r="E420" s="238"/>
      <c r="F420" s="241"/>
      <c r="G420" s="325" t="s">
        <v>16</v>
      </c>
      <c r="H420" s="325"/>
      <c r="I420" s="240"/>
      <c r="J420" s="228">
        <f>J418+J419</f>
        <v>215384218</v>
      </c>
      <c r="K420" s="234"/>
      <c r="L420" s="234"/>
      <c r="M420" s="234"/>
      <c r="N420" s="234"/>
      <c r="O420" s="234"/>
      <c r="P420" s="234"/>
    </row>
    <row r="421" spans="1:16" x14ac:dyDescent="0.25">
      <c r="A421" s="236"/>
      <c r="B421" s="231"/>
      <c r="C421" s="241"/>
      <c r="D421" s="232"/>
      <c r="E421" s="238"/>
      <c r="F421" s="241"/>
      <c r="G421" s="325" t="s">
        <v>5</v>
      </c>
      <c r="H421" s="325"/>
      <c r="I421" s="240"/>
      <c r="J421" s="228">
        <f>SUM(I7:I413)</f>
        <v>211479442</v>
      </c>
      <c r="K421" s="234"/>
      <c r="L421" s="234"/>
      <c r="M421" s="234"/>
      <c r="N421" s="234"/>
      <c r="O421" s="234"/>
      <c r="P421" s="234"/>
    </row>
    <row r="422" spans="1:16" x14ac:dyDescent="0.25">
      <c r="A422" s="236"/>
      <c r="B422" s="231"/>
      <c r="C422" s="241"/>
      <c r="D422" s="232"/>
      <c r="E422" s="238"/>
      <c r="F422" s="241"/>
      <c r="G422" s="325" t="s">
        <v>32</v>
      </c>
      <c r="H422" s="325"/>
      <c r="I422" s="241" t="str">
        <f>IF(J422&gt;0,"SALDO",IF(J422&lt;0,"PIUTANG",IF(J422=0,"LUNAS")))</f>
        <v>PIUTANG</v>
      </c>
      <c r="J422" s="228">
        <f>J421-J420</f>
        <v>-3904776</v>
      </c>
      <c r="K422" s="234"/>
      <c r="L422" s="234"/>
      <c r="M422" s="234"/>
      <c r="N422" s="234"/>
      <c r="O422" s="234"/>
      <c r="P422" s="234"/>
    </row>
    <row r="423" spans="1:16" x14ac:dyDescent="0.25">
      <c r="A423" s="236"/>
      <c r="K423" s="234"/>
      <c r="L423" s="234"/>
      <c r="M423" s="234"/>
      <c r="N423" s="234"/>
      <c r="O423" s="234"/>
      <c r="P423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22:H422"/>
    <mergeCell ref="G416:H416"/>
    <mergeCell ref="G417:H417"/>
    <mergeCell ref="G418:H418"/>
    <mergeCell ref="G419:H419"/>
    <mergeCell ref="G420:H420"/>
    <mergeCell ref="G421:H421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63"/>
  <sheetViews>
    <sheetView workbookViewId="0">
      <pane ySplit="7" topLeftCell="A29" activePane="bottomLeft" state="frozen"/>
      <selection pane="bottomLeft" activeCell="J37" sqref="J3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SUM(D23:D43)</f>
        <v>2411246</v>
      </c>
      <c r="M1" s="37">
        <v>2411238</v>
      </c>
      <c r="N1" s="37">
        <f>L1-M1</f>
        <v>8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J57*-1</f>
        <v>503514</v>
      </c>
      <c r="J2" s="20"/>
      <c r="L2" s="219">
        <f>SUM(H23:H43)</f>
        <v>410000</v>
      </c>
      <c r="M2" s="219">
        <v>410000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2821246</v>
      </c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6" x14ac:dyDescent="0.25">
      <c r="A7" s="346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3"/>
      <c r="I7" s="351"/>
      <c r="J7" s="339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98">
        <v>43234</v>
      </c>
      <c r="B37" s="99">
        <v>180163651</v>
      </c>
      <c r="C37" s="100">
        <v>1</v>
      </c>
      <c r="D37" s="34">
        <v>141838</v>
      </c>
      <c r="E37" s="101"/>
      <c r="F37" s="99"/>
      <c r="G37" s="34"/>
      <c r="H37" s="102">
        <v>47000</v>
      </c>
      <c r="I37" s="102"/>
      <c r="J37" s="34"/>
      <c r="K37" s="219"/>
      <c r="L37" s="219"/>
      <c r="M37" s="219"/>
      <c r="N37" s="219"/>
      <c r="O37" s="219"/>
      <c r="P37" s="219"/>
    </row>
    <row r="38" spans="1:16" s="234" customFormat="1" x14ac:dyDescent="0.25">
      <c r="A38" s="98">
        <v>43234</v>
      </c>
      <c r="B38" s="99">
        <v>180163652</v>
      </c>
      <c r="C38" s="100">
        <v>1</v>
      </c>
      <c r="D38" s="34">
        <v>141838</v>
      </c>
      <c r="E38" s="101"/>
      <c r="F38" s="99"/>
      <c r="G38" s="34"/>
      <c r="H38" s="102">
        <v>21000</v>
      </c>
      <c r="I38" s="102"/>
      <c r="J38" s="34"/>
      <c r="K38" s="219"/>
      <c r="L38" s="219"/>
      <c r="M38" s="219"/>
      <c r="N38" s="219"/>
      <c r="O38" s="219"/>
      <c r="P38" s="219"/>
    </row>
    <row r="39" spans="1:16" s="234" customFormat="1" x14ac:dyDescent="0.25">
      <c r="A39" s="98">
        <v>43234</v>
      </c>
      <c r="B39" s="99">
        <v>180163653</v>
      </c>
      <c r="C39" s="100">
        <v>1</v>
      </c>
      <c r="D39" s="34">
        <v>141838</v>
      </c>
      <c r="E39" s="101"/>
      <c r="F39" s="99"/>
      <c r="G39" s="34"/>
      <c r="H39" s="102">
        <v>10000</v>
      </c>
      <c r="I39" s="102"/>
      <c r="J39" s="34"/>
      <c r="K39" s="219"/>
      <c r="L39" s="219"/>
      <c r="M39" s="219"/>
      <c r="N39" s="219"/>
      <c r="O39" s="219"/>
      <c r="P39" s="219"/>
    </row>
    <row r="40" spans="1:16" s="234" customFormat="1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  <c r="K40" s="219"/>
      <c r="L40" s="219"/>
      <c r="M40" s="219"/>
      <c r="N40" s="219"/>
      <c r="O40" s="219"/>
      <c r="P40" s="219"/>
    </row>
    <row r="41" spans="1:16" s="234" customFormat="1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  <c r="K41" s="219"/>
      <c r="L41" s="219"/>
      <c r="M41" s="219"/>
      <c r="N41" s="219"/>
      <c r="O41" s="219"/>
      <c r="P41" s="219"/>
    </row>
    <row r="42" spans="1:16" s="234" customFormat="1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  <c r="K42" s="219"/>
      <c r="L42" s="219"/>
      <c r="M42" s="219"/>
      <c r="N42" s="219"/>
      <c r="O42" s="219"/>
      <c r="P42" s="219"/>
    </row>
    <row r="43" spans="1:16" s="234" customFormat="1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  <c r="K43" s="219"/>
      <c r="L43" s="219"/>
      <c r="M43" s="219"/>
      <c r="N43" s="219"/>
      <c r="O43" s="219"/>
      <c r="P43" s="219"/>
    </row>
    <row r="44" spans="1:16" s="234" customFormat="1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  <c r="K44" s="219"/>
      <c r="L44" s="219"/>
      <c r="M44" s="219"/>
      <c r="N44" s="219"/>
      <c r="O44" s="219"/>
      <c r="P44" s="219"/>
    </row>
    <row r="45" spans="1:16" s="234" customFormat="1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  <c r="K45" s="219"/>
      <c r="L45" s="219"/>
      <c r="M45" s="219"/>
      <c r="N45" s="219"/>
      <c r="O45" s="219"/>
      <c r="P45" s="219"/>
    </row>
    <row r="46" spans="1:16" s="234" customFormat="1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  <c r="K46" s="219"/>
      <c r="L46" s="219"/>
      <c r="M46" s="219"/>
      <c r="N46" s="219"/>
      <c r="O46" s="219"/>
      <c r="P46" s="219"/>
    </row>
    <row r="47" spans="1:16" s="234" customFormat="1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  <c r="K47" s="219"/>
      <c r="L47" s="219"/>
      <c r="M47" s="219"/>
      <c r="N47" s="219"/>
      <c r="O47" s="219"/>
      <c r="P47" s="219"/>
    </row>
    <row r="48" spans="1:16" s="234" customFormat="1" x14ac:dyDescent="0.25">
      <c r="A48" s="236"/>
      <c r="B48" s="235"/>
      <c r="C48" s="241"/>
      <c r="D48" s="237"/>
      <c r="E48" s="238"/>
      <c r="F48" s="235"/>
      <c r="G48" s="237"/>
      <c r="H48" s="240"/>
      <c r="I48" s="240"/>
      <c r="J48" s="237"/>
      <c r="K48" s="219"/>
      <c r="L48" s="219"/>
      <c r="M48" s="219"/>
      <c r="N48" s="219"/>
      <c r="O48" s="219"/>
      <c r="P48" s="219"/>
    </row>
    <row r="49" spans="1:16" s="234" customFormat="1" x14ac:dyDescent="0.25">
      <c r="A49" s="4"/>
      <c r="B49" s="8" t="s">
        <v>11</v>
      </c>
      <c r="C49" s="77">
        <f>SUM(C8:C48)</f>
        <v>268</v>
      </c>
      <c r="D49" s="9"/>
      <c r="E49" s="224" t="s">
        <v>11</v>
      </c>
      <c r="F49" s="224">
        <f>SUM(F8:F48)</f>
        <v>1</v>
      </c>
      <c r="G49" s="225">
        <f>SUM(G8:G48)</f>
        <v>98525</v>
      </c>
      <c r="H49" s="240"/>
      <c r="I49" s="240"/>
      <c r="J49" s="237"/>
      <c r="K49" s="219"/>
      <c r="L49" s="219"/>
      <c r="M49" s="219"/>
      <c r="N49" s="219"/>
      <c r="O49" s="219"/>
      <c r="P49" s="219"/>
    </row>
    <row r="50" spans="1:16" s="234" customFormat="1" x14ac:dyDescent="0.25">
      <c r="A50" s="4"/>
      <c r="B50" s="8"/>
      <c r="C50" s="77"/>
      <c r="D50" s="9"/>
      <c r="E50" s="238"/>
      <c r="F50" s="235"/>
      <c r="G50" s="237"/>
      <c r="H50" s="240"/>
      <c r="I50" s="240"/>
      <c r="J50" s="237"/>
      <c r="K50" s="219"/>
      <c r="L50" s="219"/>
      <c r="M50" s="219"/>
      <c r="N50" s="219"/>
      <c r="O50" s="219"/>
      <c r="P50" s="219"/>
    </row>
    <row r="51" spans="1:16" s="234" customFormat="1" x14ac:dyDescent="0.25">
      <c r="A51" s="10"/>
      <c r="B51" s="11"/>
      <c r="C51" s="40"/>
      <c r="D51" s="6"/>
      <c r="E51" s="8"/>
      <c r="F51" s="235"/>
      <c r="G51" s="325" t="s">
        <v>12</v>
      </c>
      <c r="H51" s="325"/>
      <c r="I51" s="39"/>
      <c r="J51" s="13">
        <f>SUM(D8:D48)</f>
        <v>18651685</v>
      </c>
      <c r="K51" s="219"/>
      <c r="L51" s="219"/>
      <c r="M51" s="219"/>
      <c r="N51" s="219"/>
      <c r="O51" s="219"/>
      <c r="P51" s="219"/>
    </row>
    <row r="52" spans="1:16" s="234" customFormat="1" x14ac:dyDescent="0.25">
      <c r="A52" s="4"/>
      <c r="B52" s="3"/>
      <c r="C52" s="40"/>
      <c r="D52" s="6"/>
      <c r="E52" s="8"/>
      <c r="F52" s="235"/>
      <c r="G52" s="325" t="s">
        <v>13</v>
      </c>
      <c r="H52" s="325"/>
      <c r="I52" s="39"/>
      <c r="J52" s="13">
        <f>SUM(G8:G48)</f>
        <v>98525</v>
      </c>
      <c r="K52" s="219"/>
      <c r="L52" s="219"/>
      <c r="M52" s="219"/>
      <c r="N52" s="219"/>
      <c r="O52" s="219"/>
      <c r="P52" s="219"/>
    </row>
    <row r="53" spans="1:16" s="234" customFormat="1" x14ac:dyDescent="0.25">
      <c r="A53" s="14"/>
      <c r="B53" s="7"/>
      <c r="C53" s="40"/>
      <c r="D53" s="6"/>
      <c r="E53" s="7"/>
      <c r="F53" s="235"/>
      <c r="G53" s="325" t="s">
        <v>14</v>
      </c>
      <c r="H53" s="325"/>
      <c r="I53" s="41"/>
      <c r="J53" s="15">
        <f>J51-J52</f>
        <v>18553160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4"/>
      <c r="B54" s="16"/>
      <c r="C54" s="40"/>
      <c r="D54" s="17"/>
      <c r="E54" s="7"/>
      <c r="F54" s="8"/>
      <c r="G54" s="325" t="s">
        <v>15</v>
      </c>
      <c r="H54" s="325"/>
      <c r="I54" s="39"/>
      <c r="J54" s="13">
        <f>SUM(H8:H50)</f>
        <v>773500</v>
      </c>
      <c r="K54" s="219"/>
      <c r="L54" s="219"/>
      <c r="M54" s="219"/>
      <c r="N54" s="219"/>
      <c r="O54" s="219"/>
      <c r="P54" s="219"/>
    </row>
    <row r="55" spans="1:16" x14ac:dyDescent="0.25">
      <c r="A55" s="4"/>
      <c r="B55" s="16"/>
      <c r="C55" s="40"/>
      <c r="D55" s="17"/>
      <c r="E55" s="7"/>
      <c r="F55" s="8"/>
      <c r="G55" s="325" t="s">
        <v>16</v>
      </c>
      <c r="H55" s="325"/>
      <c r="I55" s="39"/>
      <c r="J55" s="13">
        <f>J53+J54</f>
        <v>19326660</v>
      </c>
    </row>
    <row r="56" spans="1:16" x14ac:dyDescent="0.25">
      <c r="A56" s="4"/>
      <c r="B56" s="16"/>
      <c r="C56" s="40"/>
      <c r="D56" s="17"/>
      <c r="E56" s="7"/>
      <c r="F56" s="3"/>
      <c r="G56" s="325" t="s">
        <v>5</v>
      </c>
      <c r="H56" s="325"/>
      <c r="I56" s="39"/>
      <c r="J56" s="13">
        <f>SUM(I8:I50)</f>
        <v>18823146</v>
      </c>
    </row>
    <row r="57" spans="1:16" x14ac:dyDescent="0.25">
      <c r="A57" s="4"/>
      <c r="B57" s="16"/>
      <c r="C57" s="40"/>
      <c r="D57" s="17"/>
      <c r="E57" s="7"/>
      <c r="F57" s="3"/>
      <c r="G57" s="325" t="s">
        <v>32</v>
      </c>
      <c r="H57" s="325"/>
      <c r="I57" s="40" t="str">
        <f>IF(J57&gt;0,"SALDO",IF(J57&lt;0,"PIUTANG",IF(J57=0,"LUNAS")))</f>
        <v>PIUTANG</v>
      </c>
      <c r="J57" s="13">
        <f>J56-J55</f>
        <v>-503514</v>
      </c>
    </row>
    <row r="58" spans="1:16" x14ac:dyDescent="0.25">
      <c r="F58" s="37"/>
      <c r="G58" s="37"/>
      <c r="J58" s="37"/>
    </row>
    <row r="59" spans="1:16" x14ac:dyDescent="0.25">
      <c r="C59" s="37"/>
      <c r="D59" s="37"/>
      <c r="F59" s="37"/>
      <c r="G59" s="37"/>
      <c r="J59" s="37"/>
      <c r="L59"/>
      <c r="M59"/>
      <c r="N59"/>
      <c r="O59"/>
      <c r="P59"/>
    </row>
    <row r="60" spans="1:16" x14ac:dyDescent="0.25">
      <c r="C60" s="37"/>
      <c r="D60" s="37"/>
      <c r="F60" s="37"/>
      <c r="G60" s="37"/>
      <c r="J60" s="37"/>
      <c r="L60"/>
      <c r="M60"/>
      <c r="N60"/>
      <c r="O60"/>
      <c r="P60"/>
    </row>
    <row r="61" spans="1:16" x14ac:dyDescent="0.25">
      <c r="C61" s="37"/>
      <c r="D61" s="37"/>
      <c r="F61" s="37"/>
      <c r="G61" s="37"/>
      <c r="J61" s="37"/>
      <c r="L61"/>
      <c r="M61"/>
      <c r="N61"/>
      <c r="O61"/>
      <c r="P61"/>
    </row>
    <row r="62" spans="1:16" x14ac:dyDescent="0.25">
      <c r="C62" s="37"/>
      <c r="D62" s="37"/>
      <c r="F62" s="37"/>
      <c r="G62" s="37"/>
      <c r="J62" s="37"/>
      <c r="L62"/>
      <c r="M62"/>
      <c r="N62"/>
      <c r="O62"/>
      <c r="P62"/>
    </row>
    <row r="63" spans="1:16" x14ac:dyDescent="0.25">
      <c r="C63" s="37"/>
      <c r="D63" s="37"/>
      <c r="L63"/>
      <c r="M63"/>
      <c r="N63"/>
      <c r="O63"/>
      <c r="P63"/>
    </row>
  </sheetData>
  <mergeCells count="15">
    <mergeCell ref="G57:H57"/>
    <mergeCell ref="G51:H51"/>
    <mergeCell ref="G52:H52"/>
    <mergeCell ref="G53:H53"/>
    <mergeCell ref="G54:H54"/>
    <mergeCell ref="G55:H55"/>
    <mergeCell ref="G56:H5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9"/>
  <sheetViews>
    <sheetView workbookViewId="0">
      <pane ySplit="7" topLeftCell="A32" activePane="bottomLeft" state="frozen"/>
      <selection pane="bottomLeft" activeCell="I41" sqref="I4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SUM(D36:D39)</f>
        <v>4330988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J49*-1</f>
        <v>3357988</v>
      </c>
      <c r="J2" s="20"/>
      <c r="L2" s="37">
        <f>SUM(G36:G39)</f>
        <v>973000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3357988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M5" s="37"/>
    </row>
    <row r="6" spans="1:17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  <c r="M6" s="37"/>
    </row>
    <row r="7" spans="1:17" x14ac:dyDescent="0.25">
      <c r="A7" s="346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98">
        <v>43223</v>
      </c>
      <c r="B36" s="99">
        <v>180162345</v>
      </c>
      <c r="C36" s="100">
        <v>10</v>
      </c>
      <c r="D36" s="34">
        <v>1056125</v>
      </c>
      <c r="E36" s="101">
        <v>180042634</v>
      </c>
      <c r="F36" s="99">
        <v>9</v>
      </c>
      <c r="G36" s="34">
        <v>973000</v>
      </c>
      <c r="H36" s="102"/>
      <c r="I36" s="102"/>
      <c r="J36" s="34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98">
        <v>43226</v>
      </c>
      <c r="B37" s="99">
        <v>180162759</v>
      </c>
      <c r="C37" s="100">
        <v>9</v>
      </c>
      <c r="D37" s="34">
        <v>823988</v>
      </c>
      <c r="E37" s="101"/>
      <c r="F37" s="99"/>
      <c r="G37" s="34"/>
      <c r="H37" s="102"/>
      <c r="I37" s="102"/>
      <c r="J37" s="34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98">
        <v>43230</v>
      </c>
      <c r="B38" s="99">
        <v>180163170</v>
      </c>
      <c r="C38" s="100">
        <v>18</v>
      </c>
      <c r="D38" s="34">
        <v>1976975</v>
      </c>
      <c r="E38" s="101"/>
      <c r="F38" s="99"/>
      <c r="G38" s="34"/>
      <c r="H38" s="102"/>
      <c r="I38" s="102"/>
      <c r="J38" s="34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98">
        <v>43233</v>
      </c>
      <c r="B39" s="99">
        <v>180163593</v>
      </c>
      <c r="C39" s="100">
        <v>4</v>
      </c>
      <c r="D39" s="34">
        <v>473900</v>
      </c>
      <c r="E39" s="101"/>
      <c r="F39" s="99"/>
      <c r="G39" s="34"/>
      <c r="H39" s="102"/>
      <c r="I39" s="102"/>
      <c r="J39" s="34"/>
      <c r="K39" s="138"/>
      <c r="L39" s="138"/>
      <c r="M39" s="138"/>
      <c r="N39" s="138"/>
      <c r="O39" s="138"/>
      <c r="P39" s="138"/>
      <c r="Q39" s="138"/>
    </row>
    <row r="40" spans="1:17" x14ac:dyDescent="0.25">
      <c r="A40" s="4"/>
      <c r="B40" s="3"/>
      <c r="C40" s="40"/>
      <c r="D40" s="6"/>
      <c r="E40" s="7"/>
      <c r="F40" s="3"/>
      <c r="G40" s="6"/>
      <c r="H40" s="39"/>
      <c r="I40" s="39"/>
      <c r="J40" s="6"/>
      <c r="M40" s="37"/>
    </row>
    <row r="41" spans="1:17" x14ac:dyDescent="0.25">
      <c r="A41" s="4"/>
      <c r="B41" s="8" t="s">
        <v>11</v>
      </c>
      <c r="C41" s="77">
        <f>SUM(C8:C40)</f>
        <v>225</v>
      </c>
      <c r="D41" s="9"/>
      <c r="E41" s="8" t="s">
        <v>11</v>
      </c>
      <c r="F41" s="8">
        <f>SUM(F8:F40)</f>
        <v>42</v>
      </c>
      <c r="G41" s="5"/>
      <c r="H41" s="40"/>
      <c r="I41" s="40"/>
      <c r="J41" s="5"/>
      <c r="M41" s="37"/>
    </row>
    <row r="42" spans="1:17" x14ac:dyDescent="0.25">
      <c r="A42" s="4"/>
      <c r="B42" s="8"/>
      <c r="C42" s="77"/>
      <c r="D42" s="9"/>
      <c r="E42" s="8"/>
      <c r="F42" s="8"/>
      <c r="G42" s="32"/>
      <c r="H42" s="52"/>
      <c r="I42" s="40"/>
      <c r="J42" s="5"/>
      <c r="M42" s="37"/>
    </row>
    <row r="43" spans="1:17" x14ac:dyDescent="0.25">
      <c r="A43" s="10"/>
      <c r="B43" s="11"/>
      <c r="C43" s="40"/>
      <c r="D43" s="6"/>
      <c r="E43" s="8"/>
      <c r="F43" s="3"/>
      <c r="G43" s="325" t="s">
        <v>12</v>
      </c>
      <c r="H43" s="325"/>
      <c r="I43" s="39"/>
      <c r="J43" s="13">
        <f>SUM(D8:D40)</f>
        <v>26118844</v>
      </c>
      <c r="M43" s="37"/>
    </row>
    <row r="44" spans="1:17" x14ac:dyDescent="0.25">
      <c r="A44" s="4"/>
      <c r="B44" s="3"/>
      <c r="C44" s="40"/>
      <c r="D44" s="6"/>
      <c r="E44" s="7"/>
      <c r="F44" s="3"/>
      <c r="G44" s="325" t="s">
        <v>13</v>
      </c>
      <c r="H44" s="325"/>
      <c r="I44" s="39"/>
      <c r="J44" s="13">
        <f>SUM(G8:G40)</f>
        <v>5341176</v>
      </c>
      <c r="M44" s="37"/>
    </row>
    <row r="45" spans="1:17" x14ac:dyDescent="0.25">
      <c r="A45" s="14"/>
      <c r="B45" s="7"/>
      <c r="C45" s="40"/>
      <c r="D45" s="6"/>
      <c r="E45" s="7"/>
      <c r="F45" s="3"/>
      <c r="G45" s="325" t="s">
        <v>14</v>
      </c>
      <c r="H45" s="325"/>
      <c r="I45" s="41"/>
      <c r="J45" s="15">
        <f>J43-J44</f>
        <v>20777668</v>
      </c>
      <c r="M45" s="37"/>
    </row>
    <row r="46" spans="1:17" x14ac:dyDescent="0.25">
      <c r="A46" s="4"/>
      <c r="B46" s="16"/>
      <c r="C46" s="40"/>
      <c r="D46" s="17"/>
      <c r="E46" s="7"/>
      <c r="F46" s="3"/>
      <c r="G46" s="325" t="s">
        <v>15</v>
      </c>
      <c r="H46" s="325"/>
      <c r="I46" s="39"/>
      <c r="J46" s="13">
        <f>SUM(H8:H41)</f>
        <v>0</v>
      </c>
      <c r="M46" s="37"/>
    </row>
    <row r="47" spans="1:17" x14ac:dyDescent="0.25">
      <c r="A47" s="4"/>
      <c r="B47" s="16"/>
      <c r="C47" s="40"/>
      <c r="D47" s="17"/>
      <c r="E47" s="7"/>
      <c r="F47" s="3"/>
      <c r="G47" s="325" t="s">
        <v>16</v>
      </c>
      <c r="H47" s="325"/>
      <c r="I47" s="39"/>
      <c r="J47" s="13">
        <f>J45+J46</f>
        <v>20777668</v>
      </c>
      <c r="M47" s="37"/>
    </row>
    <row r="48" spans="1:17" x14ac:dyDescent="0.25">
      <c r="A48" s="4"/>
      <c r="B48" s="16"/>
      <c r="C48" s="40"/>
      <c r="D48" s="17"/>
      <c r="E48" s="7"/>
      <c r="F48" s="3"/>
      <c r="G48" s="325" t="s">
        <v>5</v>
      </c>
      <c r="H48" s="325"/>
      <c r="I48" s="39"/>
      <c r="J48" s="13">
        <f>SUM(I8:I41)</f>
        <v>17419680</v>
      </c>
      <c r="M48" s="37"/>
    </row>
    <row r="49" spans="1:13" x14ac:dyDescent="0.25">
      <c r="A49" s="4"/>
      <c r="B49" s="16"/>
      <c r="C49" s="40"/>
      <c r="D49" s="17"/>
      <c r="E49" s="7"/>
      <c r="F49" s="3"/>
      <c r="G49" s="325" t="s">
        <v>32</v>
      </c>
      <c r="H49" s="325"/>
      <c r="I49" s="40" t="str">
        <f>IF(J49&gt;0,"SALDO",IF(J49&lt;0,"PIUTANG",IF(J49=0,"LUNAS")))</f>
        <v>PIUTANG</v>
      </c>
      <c r="J49" s="13">
        <f>J48-J47</f>
        <v>-3357988</v>
      </c>
      <c r="M49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9:H49"/>
    <mergeCell ref="G43:H43"/>
    <mergeCell ref="G44:H44"/>
    <mergeCell ref="G45:H45"/>
    <mergeCell ref="G46:H46"/>
    <mergeCell ref="G47:H47"/>
    <mergeCell ref="G48:H4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0"/>
  <sheetViews>
    <sheetView workbookViewId="0">
      <pane ySplit="7" topLeftCell="A14" activePane="bottomLeft" state="frozen"/>
      <selection pane="bottomLeft" activeCell="D20" sqref="D2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J30*-1</f>
        <v>5116326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18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3" x14ac:dyDescent="0.25">
      <c r="A7" s="346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5"/>
      <c r="I7" s="351"/>
      <c r="J7" s="339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/>
      <c r="F19" s="99"/>
      <c r="G19" s="34"/>
      <c r="H19" s="101"/>
      <c r="I19" s="102"/>
      <c r="J19" s="34"/>
      <c r="L19" s="239"/>
    </row>
    <row r="20" spans="1:12" s="234" customFormat="1" x14ac:dyDescent="0.25">
      <c r="A20" s="98"/>
      <c r="B20" s="99"/>
      <c r="C20" s="254"/>
      <c r="D20" s="34"/>
      <c r="E20" s="101"/>
      <c r="F20" s="99"/>
      <c r="G20" s="34"/>
      <c r="H20" s="101"/>
      <c r="I20" s="102"/>
      <c r="J20" s="34"/>
      <c r="L20" s="239"/>
    </row>
    <row r="21" spans="1:12" x14ac:dyDescent="0.25">
      <c r="A21" s="4"/>
      <c r="B21" s="3"/>
      <c r="C21" s="26"/>
      <c r="D21" s="6"/>
      <c r="E21" s="7"/>
      <c r="F21" s="3"/>
      <c r="G21" s="6"/>
      <c r="H21" s="7"/>
      <c r="I21" s="39"/>
      <c r="J21" s="6"/>
    </row>
    <row r="22" spans="1:12" x14ac:dyDescent="0.25">
      <c r="A22" s="4"/>
      <c r="B22" s="8" t="s">
        <v>11</v>
      </c>
      <c r="C22" s="27">
        <f>SUM(C8:C21)</f>
        <v>461</v>
      </c>
      <c r="D22" s="9"/>
      <c r="E22" s="8" t="s">
        <v>11</v>
      </c>
      <c r="F22" s="8">
        <f>SUM(F8:F21)</f>
        <v>75</v>
      </c>
      <c r="G22" s="5"/>
      <c r="H22" s="3"/>
      <c r="I22" s="40"/>
      <c r="J22" s="5"/>
    </row>
    <row r="23" spans="1:12" x14ac:dyDescent="0.25">
      <c r="A23" s="4"/>
      <c r="B23" s="8"/>
      <c r="C23" s="27"/>
      <c r="D23" s="9"/>
      <c r="E23" s="8"/>
      <c r="F23" s="8"/>
      <c r="G23" s="32"/>
      <c r="H23" s="33"/>
      <c r="I23" s="40"/>
      <c r="J23" s="5"/>
    </row>
    <row r="24" spans="1:12" x14ac:dyDescent="0.25">
      <c r="A24" s="10"/>
      <c r="B24" s="11"/>
      <c r="C24" s="26"/>
      <c r="D24" s="6"/>
      <c r="E24" s="8"/>
      <c r="F24" s="3"/>
      <c r="G24" s="325" t="s">
        <v>12</v>
      </c>
      <c r="H24" s="325"/>
      <c r="I24" s="39"/>
      <c r="J24" s="13">
        <f>SUM(D8:D21)</f>
        <v>48461615</v>
      </c>
    </row>
    <row r="25" spans="1:12" x14ac:dyDescent="0.25">
      <c r="A25" s="4"/>
      <c r="B25" s="3"/>
      <c r="C25" s="26"/>
      <c r="D25" s="6"/>
      <c r="E25" s="7"/>
      <c r="F25" s="3"/>
      <c r="G25" s="325" t="s">
        <v>13</v>
      </c>
      <c r="H25" s="325"/>
      <c r="I25" s="39"/>
      <c r="J25" s="13">
        <f>SUM(G8:G21)</f>
        <v>8441289</v>
      </c>
    </row>
    <row r="26" spans="1:12" x14ac:dyDescent="0.25">
      <c r="A26" s="14"/>
      <c r="B26" s="7"/>
      <c r="C26" s="26"/>
      <c r="D26" s="6"/>
      <c r="E26" s="7"/>
      <c r="F26" s="3"/>
      <c r="G26" s="325" t="s">
        <v>14</v>
      </c>
      <c r="H26" s="325"/>
      <c r="I26" s="41"/>
      <c r="J26" s="15">
        <f>J24-J25</f>
        <v>40020326</v>
      </c>
    </row>
    <row r="27" spans="1:12" x14ac:dyDescent="0.25">
      <c r="A27" s="4"/>
      <c r="B27" s="16"/>
      <c r="C27" s="26"/>
      <c r="D27" s="17"/>
      <c r="E27" s="7"/>
      <c r="F27" s="3"/>
      <c r="G27" s="325" t="s">
        <v>15</v>
      </c>
      <c r="H27" s="325"/>
      <c r="I27" s="39"/>
      <c r="J27" s="13">
        <f>SUM(H8:H22)</f>
        <v>0</v>
      </c>
    </row>
    <row r="28" spans="1:12" x14ac:dyDescent="0.25">
      <c r="A28" s="4"/>
      <c r="B28" s="16"/>
      <c r="C28" s="26"/>
      <c r="D28" s="17"/>
      <c r="E28" s="7"/>
      <c r="F28" s="3"/>
      <c r="G28" s="325" t="s">
        <v>16</v>
      </c>
      <c r="H28" s="325"/>
      <c r="I28" s="39"/>
      <c r="J28" s="13">
        <f>J26+J27</f>
        <v>40020326</v>
      </c>
    </row>
    <row r="29" spans="1:12" x14ac:dyDescent="0.25">
      <c r="A29" s="4"/>
      <c r="B29" s="16"/>
      <c r="C29" s="26"/>
      <c r="D29" s="17"/>
      <c r="E29" s="7"/>
      <c r="F29" s="3"/>
      <c r="G29" s="325" t="s">
        <v>5</v>
      </c>
      <c r="H29" s="325"/>
      <c r="I29" s="39"/>
      <c r="J29" s="13">
        <f>SUM(I8:I22)</f>
        <v>34904000</v>
      </c>
    </row>
    <row r="30" spans="1:12" x14ac:dyDescent="0.25">
      <c r="A30" s="4"/>
      <c r="B30" s="16"/>
      <c r="C30" s="26"/>
      <c r="D30" s="17"/>
      <c r="E30" s="7"/>
      <c r="F30" s="3"/>
      <c r="G30" s="325" t="s">
        <v>32</v>
      </c>
      <c r="H30" s="325"/>
      <c r="I30" s="40" t="str">
        <f>IF(J30&gt;0,"SALDO",IF(J30&lt;0,"PIUTANG",IF(J30=0,"LUNAS")))</f>
        <v>PIUTANG</v>
      </c>
      <c r="J30" s="13">
        <f>J29-J28</f>
        <v>-5116326</v>
      </c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7" activePane="bottomLeft" state="frozen"/>
      <selection pane="bottomLeft" activeCell="I25" sqref="I2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3990788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0" x14ac:dyDescent="0.25">
      <c r="A7" s="346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3"/>
      <c r="I7" s="351"/>
      <c r="J7" s="339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46</v>
      </c>
      <c r="G25" s="225">
        <f>SUM(G8:G24)</f>
        <v>4444826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5" t="s">
        <v>12</v>
      </c>
      <c r="H27" s="325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25" t="s">
        <v>13</v>
      </c>
      <c r="H28" s="325"/>
      <c r="I28" s="240"/>
      <c r="J28" s="228">
        <f>SUM(G8:G24)</f>
        <v>4444826</v>
      </c>
    </row>
    <row r="29" spans="1:10" x14ac:dyDescent="0.25">
      <c r="A29" s="229"/>
      <c r="B29" s="238"/>
      <c r="C29" s="241"/>
      <c r="D29" s="237"/>
      <c r="E29" s="238"/>
      <c r="F29" s="235"/>
      <c r="G29" s="325" t="s">
        <v>14</v>
      </c>
      <c r="H29" s="325"/>
      <c r="I29" s="41"/>
      <c r="J29" s="230">
        <f>J27-J28</f>
        <v>31290788</v>
      </c>
    </row>
    <row r="30" spans="1:10" x14ac:dyDescent="0.25">
      <c r="A30" s="236"/>
      <c r="B30" s="231"/>
      <c r="C30" s="241"/>
      <c r="D30" s="232"/>
      <c r="E30" s="238"/>
      <c r="F30" s="224"/>
      <c r="G30" s="325" t="s">
        <v>15</v>
      </c>
      <c r="H30" s="325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5" t="s">
        <v>16</v>
      </c>
      <c r="H31" s="325"/>
      <c r="I31" s="240"/>
      <c r="J31" s="228">
        <f>J29+J30</f>
        <v>31290788</v>
      </c>
    </row>
    <row r="32" spans="1:10" x14ac:dyDescent="0.25">
      <c r="A32" s="236"/>
      <c r="B32" s="231"/>
      <c r="C32" s="241"/>
      <c r="D32" s="232"/>
      <c r="E32" s="238"/>
      <c r="F32" s="235"/>
      <c r="G32" s="325" t="s">
        <v>5</v>
      </c>
      <c r="H32" s="325"/>
      <c r="I32" s="240"/>
      <c r="J32" s="228">
        <f>SUM(I8:I26)</f>
        <v>27300000</v>
      </c>
    </row>
    <row r="33" spans="1:16" x14ac:dyDescent="0.25">
      <c r="A33" s="236"/>
      <c r="B33" s="231"/>
      <c r="C33" s="241"/>
      <c r="D33" s="232"/>
      <c r="E33" s="238"/>
      <c r="F33" s="235"/>
      <c r="G33" s="325" t="s">
        <v>32</v>
      </c>
      <c r="H33" s="325"/>
      <c r="I33" s="241" t="str">
        <f>IF(J33&gt;0,"SALDO",IF(J33&lt;0,"PIUTANG",IF(J33=0,"LUNAS")))</f>
        <v>PIUTANG</v>
      </c>
      <c r="J33" s="228">
        <f>J32-J31</f>
        <v>-3990788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1" activePane="bottomLeft" state="frozen"/>
      <selection pane="bottomLeft" activeCell="G17" sqref="G17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5861739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0" x14ac:dyDescent="0.25">
      <c r="A7" s="346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3"/>
      <c r="I7" s="351"/>
      <c r="J7" s="339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0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0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0" x14ac:dyDescent="0.25">
      <c r="A15" s="98">
        <v>43226</v>
      </c>
      <c r="B15" s="99">
        <v>180162702</v>
      </c>
      <c r="C15" s="100">
        <v>58</v>
      </c>
      <c r="D15" s="34">
        <v>5856988</v>
      </c>
      <c r="E15" s="101">
        <v>180042631</v>
      </c>
      <c r="F15" s="99">
        <v>9</v>
      </c>
      <c r="G15" s="34">
        <v>984725</v>
      </c>
      <c r="H15" s="102"/>
      <c r="I15" s="102">
        <v>4873000</v>
      </c>
      <c r="J15" s="34" t="s">
        <v>17</v>
      </c>
    </row>
    <row r="16" spans="1:10" x14ac:dyDescent="0.25">
      <c r="A16" s="98">
        <v>43234</v>
      </c>
      <c r="B16" s="99">
        <v>180163698</v>
      </c>
      <c r="C16" s="100">
        <v>66</v>
      </c>
      <c r="D16" s="34">
        <v>6596888</v>
      </c>
      <c r="E16" s="101">
        <v>180042895</v>
      </c>
      <c r="F16" s="99">
        <v>7</v>
      </c>
      <c r="G16" s="34">
        <v>733425</v>
      </c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255</v>
      </c>
      <c r="D25" s="225"/>
      <c r="E25" s="224" t="s">
        <v>11</v>
      </c>
      <c r="F25" s="224">
        <f>SUM(F8:F24)</f>
        <v>45</v>
      </c>
      <c r="G25" s="225">
        <f>SUM(G8:G24)</f>
        <v>4730863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5" t="s">
        <v>12</v>
      </c>
      <c r="H27" s="325"/>
      <c r="I27" s="240"/>
      <c r="J27" s="228">
        <f>SUM(D8:D24)</f>
        <v>26010602</v>
      </c>
    </row>
    <row r="28" spans="1:10" x14ac:dyDescent="0.25">
      <c r="A28" s="236"/>
      <c r="B28" s="235"/>
      <c r="C28" s="241"/>
      <c r="D28" s="237"/>
      <c r="E28" s="224"/>
      <c r="F28" s="235"/>
      <c r="G28" s="325" t="s">
        <v>13</v>
      </c>
      <c r="H28" s="325"/>
      <c r="I28" s="240"/>
      <c r="J28" s="228">
        <f>SUM(G8:G24)</f>
        <v>4730863</v>
      </c>
    </row>
    <row r="29" spans="1:10" x14ac:dyDescent="0.25">
      <c r="A29" s="229"/>
      <c r="B29" s="238"/>
      <c r="C29" s="241"/>
      <c r="D29" s="237"/>
      <c r="E29" s="238"/>
      <c r="F29" s="235"/>
      <c r="G29" s="325" t="s">
        <v>14</v>
      </c>
      <c r="H29" s="325"/>
      <c r="I29" s="41"/>
      <c r="J29" s="230">
        <f>J27-J28</f>
        <v>21279739</v>
      </c>
    </row>
    <row r="30" spans="1:10" x14ac:dyDescent="0.25">
      <c r="A30" s="236"/>
      <c r="B30" s="231"/>
      <c r="C30" s="241"/>
      <c r="D30" s="232"/>
      <c r="E30" s="238"/>
      <c r="F30" s="224"/>
      <c r="G30" s="325" t="s">
        <v>15</v>
      </c>
      <c r="H30" s="325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5" t="s">
        <v>16</v>
      </c>
      <c r="H31" s="325"/>
      <c r="I31" s="240"/>
      <c r="J31" s="228">
        <f>J29+J30</f>
        <v>21279739</v>
      </c>
    </row>
    <row r="32" spans="1:10" x14ac:dyDescent="0.25">
      <c r="A32" s="236"/>
      <c r="B32" s="231"/>
      <c r="C32" s="241"/>
      <c r="D32" s="232"/>
      <c r="E32" s="238"/>
      <c r="F32" s="235"/>
      <c r="G32" s="325" t="s">
        <v>5</v>
      </c>
      <c r="H32" s="325"/>
      <c r="I32" s="240"/>
      <c r="J32" s="228">
        <f>SUM(I8:I26)</f>
        <v>15418000</v>
      </c>
    </row>
    <row r="33" spans="1:16" x14ac:dyDescent="0.25">
      <c r="A33" s="236"/>
      <c r="B33" s="231"/>
      <c r="C33" s="241"/>
      <c r="D33" s="232"/>
      <c r="E33" s="238"/>
      <c r="F33" s="235"/>
      <c r="G33" s="325" t="s">
        <v>32</v>
      </c>
      <c r="H33" s="325"/>
      <c r="I33" s="241" t="str">
        <f>IF(J33&gt;0,"SALDO",IF(J33&lt;0,"PIUTANG",IF(J33=0,"LUNAS")))</f>
        <v>PIUTANG</v>
      </c>
      <c r="J33" s="228">
        <f>J32-J31</f>
        <v>-5861739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2018-05-14T06:28:10Z</cp:lastPrinted>
  <dcterms:created xsi:type="dcterms:W3CDTF">2016-05-07T01:49:09Z</dcterms:created>
  <dcterms:modified xsi:type="dcterms:W3CDTF">2018-05-15T02:46:31Z</dcterms:modified>
</cp:coreProperties>
</file>