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76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Bandros!$L$265:$M$552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ST'!$A$5:$J$210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67" i="57" l="1"/>
  <c r="M66" i="57"/>
  <c r="M65" i="57"/>
  <c r="L2" i="49" l="1"/>
  <c r="L1" i="49"/>
  <c r="L2" i="12"/>
  <c r="L15" i="2" l="1"/>
  <c r="L16" i="2"/>
  <c r="L17" i="2"/>
  <c r="L1" i="12" l="1"/>
  <c r="L2" i="35"/>
  <c r="L1" i="35"/>
  <c r="L2" i="2"/>
  <c r="L1" i="2"/>
  <c r="L2" i="54"/>
  <c r="L1" i="54"/>
  <c r="L3" i="49" l="1"/>
  <c r="B13" i="15" l="1"/>
  <c r="L2" i="53" l="1"/>
  <c r="L1" i="53"/>
  <c r="J87" i="57" l="1"/>
  <c r="J85" i="57"/>
  <c r="J83" i="57"/>
  <c r="J82" i="57"/>
  <c r="G80" i="57"/>
  <c r="F80" i="57"/>
  <c r="C80" i="57"/>
  <c r="J84" i="57" l="1"/>
  <c r="J86" i="57" s="1"/>
  <c r="J88" i="57" s="1"/>
  <c r="I88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425" i="53"/>
  <c r="G425" i="53"/>
  <c r="H425" i="53"/>
  <c r="F425" i="53"/>
  <c r="I42" i="30" l="1"/>
  <c r="I44" i="30"/>
  <c r="I37" i="18" l="1"/>
  <c r="I39" i="18"/>
  <c r="L3" i="12" l="1"/>
  <c r="B18" i="15" l="1"/>
  <c r="B14" i="15"/>
  <c r="J209" i="54" l="1"/>
  <c r="J207" i="54"/>
  <c r="J205" i="54"/>
  <c r="J204" i="54"/>
  <c r="I202" i="54"/>
  <c r="H202" i="54"/>
  <c r="G202" i="54"/>
  <c r="F202" i="54"/>
  <c r="D202" i="54"/>
  <c r="C202" i="54"/>
  <c r="J206" i="54" l="1"/>
  <c r="J208" i="54" s="1"/>
  <c r="J210" i="54" s="1"/>
  <c r="I2" i="54" s="1"/>
  <c r="C5" i="15" s="1"/>
  <c r="L3" i="54"/>
  <c r="I210" i="54" l="1"/>
  <c r="J54" i="35" l="1"/>
  <c r="J58" i="35"/>
  <c r="J56" i="35"/>
  <c r="J53" i="35"/>
  <c r="G51" i="35"/>
  <c r="F51" i="35"/>
  <c r="J55" i="35" l="1"/>
  <c r="J57" i="35" s="1"/>
  <c r="J59" i="35" s="1"/>
  <c r="J432" i="53" l="1"/>
  <c r="J428" i="53"/>
  <c r="J427" i="53"/>
  <c r="J429" i="53" l="1"/>
  <c r="N3" i="49"/>
  <c r="L3" i="53" l="1"/>
  <c r="C425" i="53"/>
  <c r="D425" i="53"/>
  <c r="J430" i="53"/>
  <c r="J431" i="53" s="1"/>
  <c r="J433" i="53" l="1"/>
  <c r="I2" i="53" l="1"/>
  <c r="C7" i="15" s="1"/>
  <c r="I433" i="53"/>
  <c r="L3" i="2" l="1"/>
  <c r="C553" i="49" l="1"/>
  <c r="D553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51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560" i="49"/>
  <c r="J558" i="49"/>
  <c r="J556" i="49"/>
  <c r="J555" i="49"/>
  <c r="I553" i="49"/>
  <c r="H553" i="49"/>
  <c r="G553" i="49"/>
  <c r="F553" i="49"/>
  <c r="J557" i="49" l="1"/>
  <c r="J559" i="49" s="1"/>
  <c r="J561" i="49" s="1"/>
  <c r="I2" i="49" s="1"/>
  <c r="I561" i="49" l="1"/>
  <c r="C8" i="15"/>
  <c r="J123" i="2" l="1"/>
  <c r="I118" i="2"/>
  <c r="H118" i="2"/>
  <c r="G118" i="2"/>
  <c r="F1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4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9" i="32"/>
  <c r="J27" i="32"/>
  <c r="J25" i="32"/>
  <c r="F22" i="32"/>
  <c r="C22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4" i="12"/>
  <c r="J52" i="12"/>
  <c r="J50" i="12"/>
  <c r="J49" i="12"/>
  <c r="F47" i="12"/>
  <c r="C4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25" i="2"/>
  <c r="J121" i="2"/>
  <c r="J120" i="2"/>
  <c r="D118" i="2"/>
  <c r="C11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22" i="2"/>
  <c r="J124" i="2" s="1"/>
  <c r="J126" i="2" s="1"/>
  <c r="I126" i="2" s="1"/>
  <c r="J55" i="11"/>
  <c r="J57" i="11" s="1"/>
  <c r="J59" i="11" s="1"/>
  <c r="J59" i="34"/>
  <c r="I2" i="21"/>
  <c r="I59" i="21"/>
  <c r="J122" i="20"/>
  <c r="J124" i="20" s="1"/>
  <c r="J126" i="20" s="1"/>
  <c r="I2" i="20" s="1"/>
  <c r="J51" i="12"/>
  <c r="J53" i="12" s="1"/>
  <c r="J55" i="12" s="1"/>
  <c r="J25" i="25"/>
  <c r="I2" i="25" s="1"/>
  <c r="J77" i="33"/>
  <c r="J79" i="33" s="1"/>
  <c r="I2" i="33" s="1"/>
  <c r="J91" i="4"/>
  <c r="J93" i="4" s="1"/>
  <c r="J95" i="4" s="1"/>
  <c r="I2" i="4" s="1"/>
  <c r="J26" i="32"/>
  <c r="J28" i="32" s="1"/>
  <c r="J30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5" i="12"/>
  <c r="I126" i="20"/>
  <c r="I52" i="18"/>
  <c r="I95" i="4"/>
  <c r="I30" i="32"/>
  <c r="I2" i="32"/>
  <c r="C19" i="15" s="1"/>
  <c r="I2" i="6"/>
  <c r="I2" i="17"/>
  <c r="I2" i="16"/>
  <c r="C15" i="15" s="1"/>
  <c r="I25" i="25"/>
  <c r="I59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1605/FTSCY/WS95011
10694076.00
Pembayaran Taufik
TAUFIK HIDAYAT
0000
10,694,076.00
CR
192,057,717.90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54000.00
Transfer Selisih
18539145-18593145
WAHYUNI
0000
54,000.00
CR
158,586,531.90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charset val="1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charset val="1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charset val="1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charset val="1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05/14 95031
ANIP
ANIP SANATA
0000
2,317,732.00
CR
156,414,795.90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 xml:space="preserve"> PEND
TRSF E-BANKING CR
05/17 95031
TRANPER
YAN YAN HERYANA
0000
2,564,013.00
CR
212,461,846.90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:12/05
12/05 WSID:Z95A1
AGUS ANDRIANTO
0000
4,495,000.00
CR
124,837,523.90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16/05
TRSF E-BANKING CR
16/05 WSID:Z2LV1
NURDIN
0000
5,864,000.00
CR
209,897,833.90</t>
        </r>
      </text>
    </comment>
  </commentList>
</comments>
</file>

<file path=xl/sharedStrings.xml><?xml version="1.0" encoding="utf-8"?>
<sst xmlns="http://schemas.openxmlformats.org/spreadsheetml/2006/main" count="1873" uniqueCount="202">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</sst>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10"/>
  <sheetViews>
    <sheetView zoomScale="85" zoomScaleNormal="85" workbookViewId="0">
      <pane ySplit="7" topLeftCell="A192" activePane="bottomLeft" state="frozen"/>
      <selection pane="bottomLeft" activeCell="I198" sqref="I19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5" t="s">
        <v>22</v>
      </c>
      <c r="G1" s="325"/>
      <c r="H1" s="325"/>
      <c r="I1" s="220" t="s">
        <v>20</v>
      </c>
      <c r="J1" s="218"/>
      <c r="L1" s="277">
        <f>SUM(D179:D187)</f>
        <v>12697477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5" t="s">
        <v>21</v>
      </c>
      <c r="G2" s="325"/>
      <c r="H2" s="325"/>
      <c r="I2" s="220">
        <f>J210*-1</f>
        <v>19864250</v>
      </c>
      <c r="J2" s="218"/>
      <c r="L2" s="278">
        <f>SUM(G179:G187)</f>
        <v>2003401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10694076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6" t="s">
        <v>61</v>
      </c>
      <c r="B5" s="326"/>
      <c r="C5" s="326"/>
      <c r="D5" s="326"/>
      <c r="E5" s="326"/>
      <c r="F5" s="326"/>
      <c r="G5" s="326"/>
      <c r="H5" s="326"/>
      <c r="I5" s="326"/>
      <c r="J5" s="326"/>
      <c r="L5" s="276"/>
      <c r="M5" s="239"/>
      <c r="N5" s="239"/>
      <c r="O5" s="239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5" x14ac:dyDescent="0.25">
      <c r="A7" s="327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8"/>
      <c r="I7" s="329"/>
      <c r="J7" s="330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10">
        <v>43234</v>
      </c>
      <c r="B188" s="115">
        <v>180163706</v>
      </c>
      <c r="C188" s="308">
        <v>33</v>
      </c>
      <c r="D188" s="117">
        <v>3689088</v>
      </c>
      <c r="E188" s="118"/>
      <c r="F188" s="120"/>
      <c r="G188" s="117"/>
      <c r="H188" s="118"/>
      <c r="I188" s="213"/>
      <c r="J188" s="117"/>
    </row>
    <row r="189" spans="1:10" ht="15.75" customHeight="1" x14ac:dyDescent="0.25">
      <c r="A189" s="210">
        <v>43234</v>
      </c>
      <c r="B189" s="115">
        <v>180163715</v>
      </c>
      <c r="C189" s="308">
        <v>1</v>
      </c>
      <c r="D189" s="117">
        <v>205100</v>
      </c>
      <c r="E189" s="118"/>
      <c r="F189" s="120"/>
      <c r="G189" s="117"/>
      <c r="H189" s="118"/>
      <c r="I189" s="213"/>
      <c r="J189" s="117"/>
    </row>
    <row r="190" spans="1:10" ht="15.75" customHeight="1" x14ac:dyDescent="0.25">
      <c r="A190" s="210">
        <v>43234</v>
      </c>
      <c r="B190" s="115">
        <v>180163754</v>
      </c>
      <c r="C190" s="308">
        <v>21</v>
      </c>
      <c r="D190" s="117">
        <v>2399600</v>
      </c>
      <c r="E190" s="118"/>
      <c r="F190" s="120"/>
      <c r="G190" s="117"/>
      <c r="H190" s="118"/>
      <c r="I190" s="213"/>
      <c r="J190" s="117"/>
    </row>
    <row r="191" spans="1:10" ht="15.75" customHeight="1" x14ac:dyDescent="0.25">
      <c r="A191" s="210">
        <v>43235</v>
      </c>
      <c r="B191" s="115">
        <v>180163825</v>
      </c>
      <c r="C191" s="308">
        <v>13</v>
      </c>
      <c r="D191" s="117">
        <v>1558550</v>
      </c>
      <c r="E191" s="118">
        <v>180042934</v>
      </c>
      <c r="F191" s="120">
        <v>3</v>
      </c>
      <c r="G191" s="117">
        <v>311850</v>
      </c>
      <c r="H191" s="118"/>
      <c r="I191" s="213"/>
      <c r="J191" s="117"/>
    </row>
    <row r="192" spans="1:10" ht="15.75" customHeight="1" x14ac:dyDescent="0.25">
      <c r="A192" s="210">
        <v>43235</v>
      </c>
      <c r="B192" s="115">
        <v>180163892</v>
      </c>
      <c r="C192" s="308">
        <v>2</v>
      </c>
      <c r="D192" s="117">
        <v>219275</v>
      </c>
      <c r="E192" s="118"/>
      <c r="F192" s="120"/>
      <c r="G192" s="117"/>
      <c r="H192" s="118"/>
      <c r="I192" s="213"/>
      <c r="J192" s="117"/>
    </row>
    <row r="193" spans="1:10" ht="15.75" customHeight="1" x14ac:dyDescent="0.25">
      <c r="A193" s="210">
        <v>43235</v>
      </c>
      <c r="B193" s="115">
        <v>180163899</v>
      </c>
      <c r="C193" s="308">
        <v>2</v>
      </c>
      <c r="D193" s="117">
        <v>187775</v>
      </c>
      <c r="E193" s="118"/>
      <c r="F193" s="120"/>
      <c r="G193" s="117"/>
      <c r="H193" s="118"/>
      <c r="I193" s="213"/>
      <c r="J193" s="117"/>
    </row>
    <row r="194" spans="1:10" ht="15.75" customHeight="1" x14ac:dyDescent="0.25">
      <c r="A194" s="210">
        <v>43236</v>
      </c>
      <c r="B194" s="115">
        <v>180163956</v>
      </c>
      <c r="C194" s="308">
        <v>112</v>
      </c>
      <c r="D194" s="117">
        <v>10594325</v>
      </c>
      <c r="E194" s="118">
        <v>180042972</v>
      </c>
      <c r="F194" s="120">
        <v>2</v>
      </c>
      <c r="G194" s="117">
        <v>240100</v>
      </c>
      <c r="H194" s="118"/>
      <c r="I194" s="213"/>
      <c r="J194" s="117"/>
    </row>
    <row r="195" spans="1:10" ht="15.75" customHeight="1" x14ac:dyDescent="0.25">
      <c r="A195" s="210">
        <v>43236</v>
      </c>
      <c r="B195" s="115">
        <v>180164015</v>
      </c>
      <c r="C195" s="308">
        <v>2</v>
      </c>
      <c r="D195" s="117">
        <v>239050</v>
      </c>
      <c r="E195" s="118"/>
      <c r="F195" s="120"/>
      <c r="G195" s="117"/>
      <c r="H195" s="118"/>
      <c r="I195" s="213"/>
      <c r="J195" s="117"/>
    </row>
    <row r="196" spans="1:10" ht="15.75" customHeight="1" x14ac:dyDescent="0.25">
      <c r="A196" s="210">
        <v>43237</v>
      </c>
      <c r="B196" s="115">
        <v>180164075</v>
      </c>
      <c r="C196" s="308">
        <v>11</v>
      </c>
      <c r="D196" s="117">
        <v>1255625</v>
      </c>
      <c r="E196" s="118">
        <v>180043000</v>
      </c>
      <c r="F196" s="120">
        <v>2</v>
      </c>
      <c r="G196" s="117">
        <v>216213</v>
      </c>
      <c r="H196" s="118"/>
      <c r="I196" s="213"/>
      <c r="J196" s="117"/>
    </row>
    <row r="197" spans="1:10" ht="15.75" customHeight="1" x14ac:dyDescent="0.25">
      <c r="A197" s="210">
        <v>43237</v>
      </c>
      <c r="B197" s="115">
        <v>180164121</v>
      </c>
      <c r="C197" s="308">
        <v>3</v>
      </c>
      <c r="D197" s="117">
        <v>284025</v>
      </c>
      <c r="E197" s="118"/>
      <c r="F197" s="120"/>
      <c r="G197" s="117"/>
      <c r="H197" s="118"/>
      <c r="I197" s="213"/>
      <c r="J197" s="117"/>
    </row>
    <row r="198" spans="1:10" ht="15.75" customHeight="1" x14ac:dyDescent="0.25">
      <c r="A198" s="210"/>
      <c r="B198" s="115"/>
      <c r="C198" s="308"/>
      <c r="D198" s="117"/>
      <c r="E198" s="118"/>
      <c r="F198" s="120"/>
      <c r="G198" s="117"/>
      <c r="H198" s="118"/>
      <c r="I198" s="213"/>
      <c r="J198" s="117"/>
    </row>
    <row r="199" spans="1:10" ht="15.75" customHeight="1" x14ac:dyDescent="0.25">
      <c r="A199" s="210"/>
      <c r="B199" s="115"/>
      <c r="C199" s="308"/>
      <c r="D199" s="117"/>
      <c r="E199" s="118"/>
      <c r="F199" s="120"/>
      <c r="G199" s="117"/>
      <c r="H199" s="118"/>
      <c r="I199" s="213"/>
      <c r="J199" s="117"/>
    </row>
    <row r="200" spans="1:10" ht="15.75" customHeight="1" x14ac:dyDescent="0.25">
      <c r="A200" s="210"/>
      <c r="B200" s="115"/>
      <c r="C200" s="308"/>
      <c r="D200" s="117"/>
      <c r="E200" s="118"/>
      <c r="F200" s="120"/>
      <c r="G200" s="117"/>
      <c r="H200" s="118"/>
      <c r="I200" s="213"/>
      <c r="J200" s="117"/>
    </row>
    <row r="201" spans="1:10" x14ac:dyDescent="0.25">
      <c r="A201" s="236"/>
      <c r="B201" s="235"/>
      <c r="C201" s="12"/>
      <c r="D201" s="237"/>
      <c r="E201" s="238"/>
      <c r="F201" s="241"/>
      <c r="G201" s="237"/>
      <c r="H201" s="238"/>
      <c r="I201" s="240"/>
      <c r="J201" s="237"/>
    </row>
    <row r="202" spans="1:10" x14ac:dyDescent="0.25">
      <c r="A202" s="236"/>
      <c r="B202" s="224" t="s">
        <v>11</v>
      </c>
      <c r="C202" s="230">
        <f>SUM(C8:C201)</f>
        <v>2209</v>
      </c>
      <c r="D202" s="225">
        <f>SUM(D8:D201)</f>
        <v>233083769</v>
      </c>
      <c r="E202" s="224" t="s">
        <v>11</v>
      </c>
      <c r="F202" s="233">
        <f>SUM(F8:F201)</f>
        <v>246</v>
      </c>
      <c r="G202" s="225">
        <f>SUM(G8:G201)</f>
        <v>26483294</v>
      </c>
      <c r="H202" s="233">
        <f>SUM(H8:H201)</f>
        <v>0</v>
      </c>
      <c r="I202" s="233">
        <f>SUM(I8:I201)</f>
        <v>186736225</v>
      </c>
      <c r="J202" s="5"/>
    </row>
    <row r="203" spans="1:10" x14ac:dyDescent="0.25">
      <c r="A203" s="236"/>
      <c r="B203" s="224"/>
      <c r="C203" s="230"/>
      <c r="D203" s="225"/>
      <c r="E203" s="224"/>
      <c r="F203" s="233"/>
      <c r="G203" s="225"/>
      <c r="H203" s="233"/>
      <c r="I203" s="233"/>
      <c r="J203" s="5"/>
    </row>
    <row r="204" spans="1:10" x14ac:dyDescent="0.25">
      <c r="A204" s="226"/>
      <c r="B204" s="227"/>
      <c r="C204" s="12"/>
      <c r="D204" s="237"/>
      <c r="E204" s="224"/>
      <c r="F204" s="241"/>
      <c r="G204" s="331" t="s">
        <v>12</v>
      </c>
      <c r="H204" s="331"/>
      <c r="I204" s="240"/>
      <c r="J204" s="228">
        <f>SUM(D8:D201)</f>
        <v>233083769</v>
      </c>
    </row>
    <row r="205" spans="1:10" x14ac:dyDescent="0.25">
      <c r="A205" s="236"/>
      <c r="B205" s="235"/>
      <c r="C205" s="12"/>
      <c r="D205" s="237"/>
      <c r="E205" s="238"/>
      <c r="F205" s="241"/>
      <c r="G205" s="331" t="s">
        <v>13</v>
      </c>
      <c r="H205" s="331"/>
      <c r="I205" s="240"/>
      <c r="J205" s="228">
        <f>SUM(G8:G201)</f>
        <v>26483294</v>
      </c>
    </row>
    <row r="206" spans="1:10" x14ac:dyDescent="0.25">
      <c r="A206" s="229"/>
      <c r="B206" s="238"/>
      <c r="C206" s="12"/>
      <c r="D206" s="237"/>
      <c r="E206" s="238"/>
      <c r="F206" s="241"/>
      <c r="G206" s="331" t="s">
        <v>14</v>
      </c>
      <c r="H206" s="331"/>
      <c r="I206" s="41"/>
      <c r="J206" s="230">
        <f>J204-J205</f>
        <v>206600475</v>
      </c>
    </row>
    <row r="207" spans="1:10" x14ac:dyDescent="0.25">
      <c r="A207" s="236"/>
      <c r="B207" s="231"/>
      <c r="C207" s="12"/>
      <c r="D207" s="232"/>
      <c r="E207" s="238"/>
      <c r="F207" s="241"/>
      <c r="G207" s="331" t="s">
        <v>15</v>
      </c>
      <c r="H207" s="331"/>
      <c r="I207" s="240"/>
      <c r="J207" s="228">
        <f>SUM(H8:H201)</f>
        <v>0</v>
      </c>
    </row>
    <row r="208" spans="1:10" x14ac:dyDescent="0.25">
      <c r="A208" s="236"/>
      <c r="B208" s="231"/>
      <c r="C208" s="12"/>
      <c r="D208" s="232"/>
      <c r="E208" s="238"/>
      <c r="F208" s="241"/>
      <c r="G208" s="331" t="s">
        <v>16</v>
      </c>
      <c r="H208" s="331"/>
      <c r="I208" s="240"/>
      <c r="J208" s="228">
        <f>J206+J207</f>
        <v>206600475</v>
      </c>
    </row>
    <row r="209" spans="1:10" x14ac:dyDescent="0.25">
      <c r="A209" s="236"/>
      <c r="B209" s="231"/>
      <c r="C209" s="12"/>
      <c r="D209" s="232"/>
      <c r="E209" s="238"/>
      <c r="F209" s="241"/>
      <c r="G209" s="331" t="s">
        <v>5</v>
      </c>
      <c r="H209" s="331"/>
      <c r="I209" s="240"/>
      <c r="J209" s="228">
        <f>SUM(I8:I201)</f>
        <v>186736225</v>
      </c>
    </row>
    <row r="210" spans="1:10" x14ac:dyDescent="0.25">
      <c r="A210" s="236"/>
      <c r="B210" s="231"/>
      <c r="C210" s="12"/>
      <c r="D210" s="232"/>
      <c r="E210" s="238"/>
      <c r="F210" s="241"/>
      <c r="G210" s="331" t="s">
        <v>32</v>
      </c>
      <c r="H210" s="331"/>
      <c r="I210" s="241" t="str">
        <f>IF(J210&gt;0,"SALDO",IF(J210&lt;0,"PIUTANG",IF(J210=0,"LUNAS")))</f>
        <v>PIUTANG</v>
      </c>
      <c r="J210" s="228">
        <f>J209-J208</f>
        <v>-19864250</v>
      </c>
    </row>
  </sheetData>
  <mergeCells count="15">
    <mergeCell ref="G210:H210"/>
    <mergeCell ref="G204:H204"/>
    <mergeCell ref="G205:H205"/>
    <mergeCell ref="G206:H206"/>
    <mergeCell ref="G207:H207"/>
    <mergeCell ref="G208:H208"/>
    <mergeCell ref="G209:H20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zoomScale="85" zoomScaleNormal="85" workbookViewId="0">
      <pane ySplit="7" topLeftCell="A59" activePane="bottomLeft" state="frozen"/>
      <selection pane="bottomLeft" activeCell="I73" sqref="I7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5" t="s">
        <v>21</v>
      </c>
      <c r="G2" s="325"/>
      <c r="H2" s="325"/>
      <c r="I2" s="220">
        <f>J88*-1</f>
        <v>8140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3"/>
      <c r="I7" s="351"/>
      <c r="J7" s="341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180042792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98">
        <v>43232</v>
      </c>
      <c r="B64" s="99">
        <v>180163432</v>
      </c>
      <c r="C64" s="100">
        <v>8</v>
      </c>
      <c r="D64" s="34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98">
        <v>43234</v>
      </c>
      <c r="B65" s="99">
        <v>180163655</v>
      </c>
      <c r="C65" s="100">
        <v>3</v>
      </c>
      <c r="D65" s="34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98">
        <v>43234</v>
      </c>
      <c r="B66" s="99">
        <v>180163682</v>
      </c>
      <c r="C66" s="100">
        <v>14</v>
      </c>
      <c r="D66" s="34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98">
        <v>43234</v>
      </c>
      <c r="B68" s="99">
        <v>180163769</v>
      </c>
      <c r="C68" s="100">
        <v>11</v>
      </c>
      <c r="D68" s="34">
        <v>957163</v>
      </c>
      <c r="E68" s="101"/>
      <c r="F68" s="99"/>
      <c r="G68" s="34"/>
      <c r="H68" s="102"/>
      <c r="I68" s="102"/>
      <c r="J68" s="34"/>
    </row>
    <row r="69" spans="1:13" x14ac:dyDescent="0.25">
      <c r="A69" s="98">
        <v>43235</v>
      </c>
      <c r="B69" s="99">
        <v>180163816</v>
      </c>
      <c r="C69" s="100">
        <v>8</v>
      </c>
      <c r="D69" s="34">
        <v>773238</v>
      </c>
      <c r="E69" s="101"/>
      <c r="F69" s="99"/>
      <c r="G69" s="34"/>
      <c r="H69" s="102"/>
      <c r="I69" s="102"/>
      <c r="J69" s="34"/>
    </row>
    <row r="70" spans="1:13" x14ac:dyDescent="0.25">
      <c r="A70" s="98">
        <v>43235</v>
      </c>
      <c r="B70" s="99">
        <v>180163907</v>
      </c>
      <c r="C70" s="100">
        <v>13</v>
      </c>
      <c r="D70" s="34">
        <v>1438850</v>
      </c>
      <c r="E70" s="101"/>
      <c r="F70" s="99"/>
      <c r="G70" s="34"/>
      <c r="H70" s="102"/>
      <c r="I70" s="102"/>
      <c r="J70" s="34"/>
    </row>
    <row r="71" spans="1:13" x14ac:dyDescent="0.25">
      <c r="A71" s="98">
        <v>43236</v>
      </c>
      <c r="B71" s="99">
        <v>180163951</v>
      </c>
      <c r="C71" s="100">
        <v>6</v>
      </c>
      <c r="D71" s="34">
        <v>542325</v>
      </c>
      <c r="E71" s="101"/>
      <c r="F71" s="99"/>
      <c r="G71" s="34"/>
      <c r="H71" s="102"/>
      <c r="I71" s="102"/>
      <c r="J71" s="34"/>
    </row>
    <row r="72" spans="1:13" x14ac:dyDescent="0.25">
      <c r="A72" s="98">
        <v>43236</v>
      </c>
      <c r="B72" s="99">
        <v>180164013</v>
      </c>
      <c r="C72" s="100">
        <v>4</v>
      </c>
      <c r="D72" s="34">
        <v>411075</v>
      </c>
      <c r="E72" s="101"/>
      <c r="F72" s="99"/>
      <c r="G72" s="34"/>
      <c r="H72" s="102"/>
      <c r="I72" s="102"/>
      <c r="J72" s="34"/>
    </row>
    <row r="73" spans="1:13" x14ac:dyDescent="0.25">
      <c r="A73" s="98">
        <v>43236</v>
      </c>
      <c r="B73" s="99">
        <v>180164014</v>
      </c>
      <c r="C73" s="100">
        <v>11</v>
      </c>
      <c r="D73" s="34">
        <v>1033288</v>
      </c>
      <c r="E73" s="101"/>
      <c r="F73" s="99"/>
      <c r="G73" s="34"/>
      <c r="H73" s="102"/>
      <c r="I73" s="102"/>
      <c r="J73" s="34"/>
    </row>
    <row r="74" spans="1:13" x14ac:dyDescent="0.25">
      <c r="A74" s="98">
        <v>43236</v>
      </c>
      <c r="B74" s="99">
        <v>180164017</v>
      </c>
      <c r="C74" s="100">
        <v>1</v>
      </c>
      <c r="D74" s="34">
        <v>100013</v>
      </c>
      <c r="E74" s="101"/>
      <c r="F74" s="99"/>
      <c r="G74" s="34"/>
      <c r="H74" s="102"/>
      <c r="I74" s="102"/>
      <c r="J74" s="34"/>
    </row>
    <row r="75" spans="1:13" x14ac:dyDescent="0.25">
      <c r="A75" s="98">
        <v>43237</v>
      </c>
      <c r="B75" s="99">
        <v>180164063</v>
      </c>
      <c r="C75" s="100">
        <v>7</v>
      </c>
      <c r="D75" s="34">
        <v>485538</v>
      </c>
      <c r="E75" s="101"/>
      <c r="F75" s="99"/>
      <c r="G75" s="34"/>
      <c r="H75" s="102"/>
      <c r="I75" s="102"/>
      <c r="J75" s="34"/>
    </row>
    <row r="76" spans="1:13" x14ac:dyDescent="0.25">
      <c r="A76" s="98">
        <v>43237</v>
      </c>
      <c r="B76" s="99">
        <v>180164126</v>
      </c>
      <c r="C76" s="100">
        <v>4</v>
      </c>
      <c r="D76" s="34">
        <v>345100</v>
      </c>
      <c r="E76" s="101"/>
      <c r="F76" s="99"/>
      <c r="G76" s="34"/>
      <c r="H76" s="102"/>
      <c r="I76" s="102"/>
      <c r="J76" s="34"/>
    </row>
    <row r="77" spans="1:13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3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3" x14ac:dyDescent="0.25">
      <c r="A79" s="236"/>
      <c r="B79" s="235"/>
      <c r="C79" s="241"/>
      <c r="D79" s="237"/>
      <c r="E79" s="238"/>
      <c r="F79" s="235"/>
      <c r="G79" s="237"/>
      <c r="H79" s="240"/>
      <c r="I79" s="240"/>
      <c r="J79" s="237"/>
    </row>
    <row r="80" spans="1:13" x14ac:dyDescent="0.25">
      <c r="A80" s="236"/>
      <c r="B80" s="224" t="s">
        <v>11</v>
      </c>
      <c r="C80" s="233">
        <f>SUM(C8:C79)</f>
        <v>457</v>
      </c>
      <c r="D80" s="225"/>
      <c r="E80" s="224" t="s">
        <v>11</v>
      </c>
      <c r="F80" s="224">
        <f>SUM(F8:F79)</f>
        <v>71</v>
      </c>
      <c r="G80" s="225">
        <f>SUM(G8:G79)</f>
        <v>8406126</v>
      </c>
      <c r="H80" s="240"/>
      <c r="I80" s="240"/>
      <c r="J80" s="237"/>
    </row>
    <row r="81" spans="1:16" x14ac:dyDescent="0.25">
      <c r="A81" s="236"/>
      <c r="B81" s="224"/>
      <c r="C81" s="233"/>
      <c r="D81" s="225"/>
      <c r="E81" s="238"/>
      <c r="F81" s="235"/>
      <c r="G81" s="237"/>
      <c r="H81" s="240"/>
      <c r="I81" s="240"/>
      <c r="J81" s="237"/>
    </row>
    <row r="82" spans="1:16" x14ac:dyDescent="0.25">
      <c r="A82" s="226"/>
      <c r="B82" s="227"/>
      <c r="C82" s="241"/>
      <c r="D82" s="237"/>
      <c r="E82" s="224"/>
      <c r="F82" s="235"/>
      <c r="G82" s="331" t="s">
        <v>12</v>
      </c>
      <c r="H82" s="331"/>
      <c r="I82" s="240"/>
      <c r="J82" s="228">
        <f>SUM(D8:D79)</f>
        <v>44129161</v>
      </c>
    </row>
    <row r="83" spans="1:16" x14ac:dyDescent="0.25">
      <c r="A83" s="236"/>
      <c r="B83" s="235"/>
      <c r="C83" s="241"/>
      <c r="D83" s="237"/>
      <c r="E83" s="224"/>
      <c r="F83" s="235"/>
      <c r="G83" s="331" t="s">
        <v>13</v>
      </c>
      <c r="H83" s="331"/>
      <c r="I83" s="240"/>
      <c r="J83" s="228">
        <f>SUM(G8:G79)</f>
        <v>8406126</v>
      </c>
    </row>
    <row r="84" spans="1:16" x14ac:dyDescent="0.25">
      <c r="A84" s="229"/>
      <c r="B84" s="238"/>
      <c r="C84" s="241"/>
      <c r="D84" s="237"/>
      <c r="E84" s="238"/>
      <c r="F84" s="235"/>
      <c r="G84" s="331" t="s">
        <v>14</v>
      </c>
      <c r="H84" s="331"/>
      <c r="I84" s="41"/>
      <c r="J84" s="230">
        <f>J82-J83</f>
        <v>35723035</v>
      </c>
    </row>
    <row r="85" spans="1:16" x14ac:dyDescent="0.25">
      <c r="A85" s="236"/>
      <c r="B85" s="231"/>
      <c r="C85" s="241"/>
      <c r="D85" s="232"/>
      <c r="E85" s="238"/>
      <c r="F85" s="224"/>
      <c r="G85" s="331" t="s">
        <v>15</v>
      </c>
      <c r="H85" s="331"/>
      <c r="I85" s="240"/>
      <c r="J85" s="228">
        <f>SUM(H8:H81)</f>
        <v>0</v>
      </c>
    </row>
    <row r="86" spans="1:16" x14ac:dyDescent="0.25">
      <c r="A86" s="236"/>
      <c r="B86" s="231"/>
      <c r="C86" s="241"/>
      <c r="D86" s="232"/>
      <c r="E86" s="238"/>
      <c r="F86" s="224"/>
      <c r="G86" s="331" t="s">
        <v>16</v>
      </c>
      <c r="H86" s="331"/>
      <c r="I86" s="240"/>
      <c r="J86" s="228">
        <f>J84+J85</f>
        <v>35723035</v>
      </c>
    </row>
    <row r="87" spans="1:16" x14ac:dyDescent="0.25">
      <c r="A87" s="236"/>
      <c r="B87" s="231"/>
      <c r="C87" s="241"/>
      <c r="D87" s="232"/>
      <c r="E87" s="238"/>
      <c r="F87" s="235"/>
      <c r="G87" s="331" t="s">
        <v>5</v>
      </c>
      <c r="H87" s="331"/>
      <c r="I87" s="240"/>
      <c r="J87" s="228">
        <f>SUM(I8:I81)</f>
        <v>35714895</v>
      </c>
    </row>
    <row r="88" spans="1:16" x14ac:dyDescent="0.25">
      <c r="A88" s="236"/>
      <c r="B88" s="231"/>
      <c r="C88" s="241"/>
      <c r="D88" s="232"/>
      <c r="E88" s="238"/>
      <c r="F88" s="235"/>
      <c r="G88" s="331" t="s">
        <v>32</v>
      </c>
      <c r="H88" s="331"/>
      <c r="I88" s="241" t="str">
        <f>IF(J88&gt;0,"SALDO",IF(J88&lt;0,"PIUTANG",IF(J88=0,"LUNAS")))</f>
        <v>PIUTANG</v>
      </c>
      <c r="J88" s="228">
        <f>J87-J86</f>
        <v>-8140</v>
      </c>
    </row>
    <row r="89" spans="1:16" x14ac:dyDescent="0.25">
      <c r="F89" s="219"/>
      <c r="G89" s="219"/>
      <c r="J89" s="219"/>
    </row>
    <row r="90" spans="1:16" x14ac:dyDescent="0.25">
      <c r="C90" s="219"/>
      <c r="D90" s="219"/>
      <c r="F90" s="219"/>
      <c r="G90" s="219"/>
      <c r="J90" s="219"/>
      <c r="L90" s="234"/>
      <c r="M90" s="234"/>
      <c r="N90" s="234"/>
      <c r="O90" s="234"/>
      <c r="P90" s="234"/>
    </row>
    <row r="91" spans="1:16" x14ac:dyDescent="0.25">
      <c r="C91" s="219"/>
      <c r="D91" s="219"/>
      <c r="F91" s="219"/>
      <c r="G91" s="219"/>
      <c r="J91" s="219"/>
      <c r="L91" s="234"/>
      <c r="M91" s="234"/>
      <c r="N91" s="234"/>
      <c r="O91" s="234"/>
      <c r="P91" s="234"/>
    </row>
    <row r="92" spans="1:16" x14ac:dyDescent="0.25">
      <c r="C92" s="219"/>
      <c r="D92" s="219"/>
      <c r="F92" s="219"/>
      <c r="G92" s="219"/>
      <c r="J92" s="219"/>
      <c r="L92" s="234"/>
      <c r="M92" s="234"/>
      <c r="N92" s="234"/>
      <c r="O92" s="234"/>
      <c r="P92" s="234"/>
    </row>
    <row r="93" spans="1:16" x14ac:dyDescent="0.25">
      <c r="C93" s="219"/>
      <c r="D93" s="219"/>
      <c r="F93" s="219"/>
      <c r="G93" s="219"/>
      <c r="J93" s="219"/>
      <c r="L93" s="234"/>
      <c r="M93" s="234"/>
      <c r="N93" s="234"/>
      <c r="O93" s="234"/>
      <c r="P93" s="234"/>
    </row>
    <row r="94" spans="1:16" x14ac:dyDescent="0.25">
      <c r="C94" s="219"/>
      <c r="D94" s="219"/>
      <c r="L94" s="234"/>
      <c r="M94" s="234"/>
      <c r="N94" s="234"/>
      <c r="O94" s="234"/>
      <c r="P94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8:H88"/>
    <mergeCell ref="G82:H82"/>
    <mergeCell ref="G83:H83"/>
    <mergeCell ref="G84:H84"/>
    <mergeCell ref="G85:H85"/>
    <mergeCell ref="G86:H86"/>
    <mergeCell ref="G87:H8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5" t="s">
        <v>21</v>
      </c>
      <c r="G2" s="325"/>
      <c r="H2" s="325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3"/>
      <c r="I7" s="351"/>
      <c r="J7" s="34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1" t="s">
        <v>12</v>
      </c>
      <c r="H46" s="331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1" t="s">
        <v>13</v>
      </c>
      <c r="H47" s="331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1" t="s">
        <v>14</v>
      </c>
      <c r="H48" s="331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1" t="s">
        <v>15</v>
      </c>
      <c r="H49" s="331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1" t="s">
        <v>16</v>
      </c>
      <c r="H50" s="331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1" t="s">
        <v>5</v>
      </c>
      <c r="H51" s="331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1" t="s">
        <v>32</v>
      </c>
      <c r="H52" s="331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6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1" t="s">
        <v>12</v>
      </c>
      <c r="H69" s="331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1" t="s">
        <v>13</v>
      </c>
      <c r="H70" s="331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1" t="s">
        <v>14</v>
      </c>
      <c r="H71" s="331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1" t="s">
        <v>15</v>
      </c>
      <c r="H72" s="331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1" t="s">
        <v>16</v>
      </c>
      <c r="H73" s="331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1" t="s">
        <v>5</v>
      </c>
      <c r="H74" s="331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1" t="s">
        <v>32</v>
      </c>
      <c r="H75" s="331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4" t="s">
        <v>21</v>
      </c>
      <c r="H1" s="354"/>
      <c r="I1" s="354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4" t="s">
        <v>111</v>
      </c>
      <c r="H2" s="354"/>
      <c r="I2" s="354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4" t="s">
        <v>112</v>
      </c>
      <c r="H3" s="354"/>
      <c r="I3" s="354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7"/>
      <c r="I7" s="351"/>
      <c r="J7" s="341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1" t="s">
        <v>12</v>
      </c>
      <c r="H44" s="331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1" t="s">
        <v>13</v>
      </c>
      <c r="H45" s="331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1" t="s">
        <v>14</v>
      </c>
      <c r="H46" s="331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1" t="s">
        <v>15</v>
      </c>
      <c r="H47" s="331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1" t="s">
        <v>16</v>
      </c>
      <c r="H48" s="331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1" t="s">
        <v>5</v>
      </c>
      <c r="H49" s="331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1" t="s">
        <v>32</v>
      </c>
      <c r="H50" s="331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5" t="s">
        <v>21</v>
      </c>
      <c r="G2" s="325"/>
      <c r="H2" s="325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7"/>
      <c r="I7" s="351"/>
      <c r="J7" s="341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1" t="s">
        <v>12</v>
      </c>
      <c r="H49" s="331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1" t="s">
        <v>13</v>
      </c>
      <c r="H50" s="331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1" t="s">
        <v>14</v>
      </c>
      <c r="H51" s="331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1" t="s">
        <v>15</v>
      </c>
      <c r="H52" s="331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1" t="s">
        <v>16</v>
      </c>
      <c r="H53" s="331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1" t="s">
        <v>5</v>
      </c>
      <c r="H54" s="331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1" t="s">
        <v>32</v>
      </c>
      <c r="H55" s="331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5" t="s">
        <v>22</v>
      </c>
      <c r="G1" s="325"/>
      <c r="H1" s="325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2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7"/>
      <c r="I7" s="351"/>
      <c r="J7" s="34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1" t="s">
        <v>12</v>
      </c>
      <c r="H120" s="331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1" t="s">
        <v>13</v>
      </c>
      <c r="H121" s="331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1" t="s">
        <v>14</v>
      </c>
      <c r="H122" s="331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1" t="s">
        <v>15</v>
      </c>
      <c r="H123" s="331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1" t="s">
        <v>16</v>
      </c>
      <c r="H124" s="331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1" t="s">
        <v>5</v>
      </c>
      <c r="H125" s="331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1" t="s">
        <v>32</v>
      </c>
      <c r="H126" s="331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21" sqref="E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5" t="s">
        <v>49</v>
      </c>
      <c r="B1" s="355"/>
      <c r="C1" s="355"/>
    </row>
    <row r="2" spans="1:5" ht="15" customHeight="1" x14ac:dyDescent="0.25">
      <c r="A2" s="355"/>
      <c r="B2" s="355"/>
      <c r="C2" s="355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43234</v>
      </c>
      <c r="C5" s="283">
        <f>'Taufik ST'!I2</f>
        <v>19864250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43226</v>
      </c>
      <c r="C6" s="283">
        <f>'Indra Fashion'!I2</f>
        <v>5003052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43237</v>
      </c>
      <c r="C7" s="283">
        <f>Atlantis!I2</f>
        <v>1839514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43237</v>
      </c>
      <c r="C8" s="283">
        <f>Bandros!I2</f>
        <v>6555765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43224</v>
      </c>
      <c r="C9" s="283">
        <f>'Bentang Fashion'!I2</f>
        <v>3990788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f>Azalea!I2</f>
        <v>-2261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f>Yanyan!A36</f>
        <v>43223</v>
      </c>
      <c r="C13" s="283">
        <f>Yanyan!I2</f>
        <v>526055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4680138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43228</v>
      </c>
      <c r="C20" s="283">
        <f>AnipAssunah!I2</f>
        <v>8772255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8" t="s">
        <v>11</v>
      </c>
      <c r="B23" s="359"/>
      <c r="C23" s="356">
        <f>SUM(C5:C22)</f>
        <v>61103708.5</v>
      </c>
    </row>
    <row r="24" spans="1:5" s="269" customFormat="1" ht="15" customHeight="1" x14ac:dyDescent="0.25">
      <c r="A24" s="360"/>
      <c r="B24" s="361"/>
      <c r="C24" s="35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3" t="s">
        <v>22</v>
      </c>
      <c r="G1" s="363"/>
      <c r="H1" s="36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3" t="s">
        <v>21</v>
      </c>
      <c r="G2" s="363"/>
      <c r="H2" s="36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</row>
    <row r="6" spans="1:13" x14ac:dyDescent="0.25">
      <c r="A6" s="365" t="s">
        <v>2</v>
      </c>
      <c r="B6" s="366" t="s">
        <v>3</v>
      </c>
      <c r="C6" s="366"/>
      <c r="D6" s="366"/>
      <c r="E6" s="366"/>
      <c r="F6" s="366"/>
      <c r="G6" s="366"/>
      <c r="H6" s="367" t="s">
        <v>4</v>
      </c>
      <c r="I6" s="369" t="s">
        <v>5</v>
      </c>
      <c r="J6" s="370" t="s">
        <v>6</v>
      </c>
    </row>
    <row r="7" spans="1:13" x14ac:dyDescent="0.25">
      <c r="A7" s="36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8"/>
      <c r="I7" s="369"/>
      <c r="J7" s="37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2" t="s">
        <v>12</v>
      </c>
      <c r="H89" s="36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2" t="s">
        <v>13</v>
      </c>
      <c r="H90" s="36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2" t="s">
        <v>14</v>
      </c>
      <c r="H91" s="36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2" t="s">
        <v>15</v>
      </c>
      <c r="H92" s="36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2" t="s">
        <v>16</v>
      </c>
      <c r="H93" s="36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2" t="s">
        <v>5</v>
      </c>
      <c r="H94" s="36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2" t="s">
        <v>32</v>
      </c>
      <c r="H95" s="36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5" t="s">
        <v>22</v>
      </c>
      <c r="G1" s="325"/>
      <c r="H1" s="325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5" t="s">
        <v>21</v>
      </c>
      <c r="G2" s="325"/>
      <c r="H2" s="32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5" x14ac:dyDescent="0.25">
      <c r="A6" s="346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3"/>
      <c r="I6" s="351"/>
      <c r="J6" s="341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1" t="s">
        <v>12</v>
      </c>
      <c r="H121" s="331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1" t="s">
        <v>13</v>
      </c>
      <c r="H122" s="331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1" t="s">
        <v>14</v>
      </c>
      <c r="H123" s="331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1" t="s">
        <v>15</v>
      </c>
      <c r="H124" s="331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1" t="s">
        <v>16</v>
      </c>
      <c r="H125" s="331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1" t="s">
        <v>5</v>
      </c>
      <c r="H126" s="331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1" t="s">
        <v>32</v>
      </c>
      <c r="H127" s="331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5" t="s">
        <v>22</v>
      </c>
      <c r="G1" s="325"/>
      <c r="H1" s="32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5" t="s">
        <v>21</v>
      </c>
      <c r="G2" s="325"/>
      <c r="H2" s="32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28" t="s">
        <v>4</v>
      </c>
      <c r="I5" s="371" t="s">
        <v>5</v>
      </c>
      <c r="J5" s="330" t="s">
        <v>6</v>
      </c>
      <c r="L5" s="37"/>
      <c r="M5" s="37"/>
      <c r="N5" s="37"/>
      <c r="O5" s="37"/>
      <c r="P5" s="37"/>
      <c r="Q5" s="37"/>
    </row>
    <row r="6" spans="1:17" x14ac:dyDescent="0.25">
      <c r="A6" s="32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8"/>
      <c r="I6" s="371"/>
      <c r="J6" s="33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1" t="s">
        <v>12</v>
      </c>
      <c r="H31" s="331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1" t="s">
        <v>13</v>
      </c>
      <c r="H32" s="331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1" t="s">
        <v>14</v>
      </c>
      <c r="H33" s="331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1" t="s">
        <v>15</v>
      </c>
      <c r="H34" s="331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1" t="s">
        <v>16</v>
      </c>
      <c r="H35" s="331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1" t="s">
        <v>5</v>
      </c>
      <c r="H36" s="331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1" t="s">
        <v>32</v>
      </c>
      <c r="H37" s="331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26"/>
  <sheetViews>
    <sheetView workbookViewId="0">
      <pane ySplit="7" topLeftCell="A107" activePane="bottomLeft" state="frozen"/>
      <selection pane="bottomLeft" activeCell="D114" sqref="D1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5" t="s">
        <v>22</v>
      </c>
      <c r="G1" s="325"/>
      <c r="H1" s="325"/>
      <c r="I1" s="42" t="s">
        <v>20</v>
      </c>
      <c r="J1" s="20"/>
      <c r="L1" s="279">
        <f>SUM(D104:D109)</f>
        <v>3045614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J126*-1</f>
        <v>5003052</v>
      </c>
      <c r="J2" s="20"/>
      <c r="L2" s="279">
        <f>SUM(G104:G109)</f>
        <v>195563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2850051</v>
      </c>
      <c r="M3" s="219"/>
      <c r="N3" s="219">
        <f>I2-L3</f>
        <v>2153001</v>
      </c>
      <c r="O3" s="219"/>
      <c r="P3" s="219"/>
      <c r="Q3" s="219"/>
      <c r="R3" s="219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32" t="s">
        <v>2</v>
      </c>
      <c r="B6" s="328" t="s">
        <v>3</v>
      </c>
      <c r="C6" s="328"/>
      <c r="D6" s="328"/>
      <c r="E6" s="328"/>
      <c r="F6" s="328"/>
      <c r="G6" s="328"/>
      <c r="H6" s="333" t="s">
        <v>4</v>
      </c>
      <c r="I6" s="329" t="s">
        <v>5</v>
      </c>
      <c r="J6" s="330" t="s">
        <v>6</v>
      </c>
    </row>
    <row r="7" spans="1:18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3"/>
      <c r="I7" s="329"/>
      <c r="J7" s="330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2">
        <v>43227</v>
      </c>
      <c r="B104" s="235">
        <v>180162884</v>
      </c>
      <c r="C104" s="241">
        <v>9</v>
      </c>
      <c r="D104" s="237">
        <v>1047988</v>
      </c>
      <c r="E104" s="238"/>
      <c r="F104" s="241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2">
        <v>43228</v>
      </c>
      <c r="B105" s="235">
        <v>180163001</v>
      </c>
      <c r="C105" s="241">
        <v>4</v>
      </c>
      <c r="D105" s="237">
        <v>380625</v>
      </c>
      <c r="E105" s="238"/>
      <c r="F105" s="241"/>
      <c r="G105" s="237"/>
      <c r="H105" s="240"/>
      <c r="I105" s="240"/>
      <c r="J105" s="23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2">
        <v>43229</v>
      </c>
      <c r="B106" s="235">
        <v>180163122</v>
      </c>
      <c r="C106" s="241">
        <v>7</v>
      </c>
      <c r="D106" s="237">
        <v>795463</v>
      </c>
      <c r="E106" s="238"/>
      <c r="F106" s="241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2">
        <v>43230</v>
      </c>
      <c r="B107" s="235">
        <v>180163263</v>
      </c>
      <c r="C107" s="241">
        <v>3</v>
      </c>
      <c r="D107" s="237">
        <v>448875</v>
      </c>
      <c r="E107" s="238"/>
      <c r="F107" s="241"/>
      <c r="G107" s="237"/>
      <c r="H107" s="240"/>
      <c r="I107" s="240"/>
      <c r="J107" s="23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2">
        <v>43231</v>
      </c>
      <c r="B108" s="235">
        <v>180163382</v>
      </c>
      <c r="C108" s="241">
        <v>3</v>
      </c>
      <c r="D108" s="237">
        <v>291550</v>
      </c>
      <c r="E108" s="238"/>
      <c r="F108" s="241"/>
      <c r="G108" s="237"/>
      <c r="H108" s="240"/>
      <c r="I108" s="240"/>
      <c r="J108" s="23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2">
        <v>43232</v>
      </c>
      <c r="B109" s="235">
        <v>180163503</v>
      </c>
      <c r="C109" s="241">
        <v>1</v>
      </c>
      <c r="D109" s="237">
        <v>81113</v>
      </c>
      <c r="E109" s="238">
        <v>180042839</v>
      </c>
      <c r="F109" s="241">
        <v>2</v>
      </c>
      <c r="G109" s="237">
        <v>195563</v>
      </c>
      <c r="H109" s="240"/>
      <c r="I109" s="240"/>
      <c r="J109" s="237"/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2">
        <v>43234</v>
      </c>
      <c r="B110" s="235">
        <v>180163746</v>
      </c>
      <c r="C110" s="241">
        <v>11</v>
      </c>
      <c r="D110" s="237">
        <v>1168650</v>
      </c>
      <c r="E110" s="238"/>
      <c r="F110" s="241"/>
      <c r="G110" s="237"/>
      <c r="H110" s="240"/>
      <c r="I110" s="240"/>
      <c r="J110" s="23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2">
        <v>43235</v>
      </c>
      <c r="B111" s="235">
        <v>180163905</v>
      </c>
      <c r="C111" s="241">
        <v>2</v>
      </c>
      <c r="D111" s="237">
        <v>342650</v>
      </c>
      <c r="E111" s="238">
        <v>180042956</v>
      </c>
      <c r="F111" s="241">
        <v>1</v>
      </c>
      <c r="G111" s="237">
        <v>179725</v>
      </c>
      <c r="H111" s="240"/>
      <c r="I111" s="240"/>
      <c r="J111" s="23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2">
        <v>43236</v>
      </c>
      <c r="B112" s="235">
        <v>180163974</v>
      </c>
      <c r="C112" s="241">
        <v>5</v>
      </c>
      <c r="D112" s="237">
        <v>567088</v>
      </c>
      <c r="E112" s="238"/>
      <c r="F112" s="241"/>
      <c r="G112" s="237"/>
      <c r="H112" s="240"/>
      <c r="I112" s="240"/>
      <c r="J112" s="23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2">
        <v>43237</v>
      </c>
      <c r="B113" s="235">
        <v>180164096</v>
      </c>
      <c r="C113" s="241">
        <v>2</v>
      </c>
      <c r="D113" s="237">
        <v>257338</v>
      </c>
      <c r="E113" s="238"/>
      <c r="F113" s="241"/>
      <c r="G113" s="237"/>
      <c r="H113" s="240"/>
      <c r="I113" s="240"/>
      <c r="J113" s="23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2"/>
      <c r="B114" s="235"/>
      <c r="C114" s="241"/>
      <c r="D114" s="237"/>
      <c r="E114" s="238"/>
      <c r="F114" s="241"/>
      <c r="G114" s="237"/>
      <c r="H114" s="240"/>
      <c r="I114" s="240"/>
      <c r="J114" s="23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2"/>
      <c r="B115" s="235"/>
      <c r="C115" s="241"/>
      <c r="D115" s="237"/>
      <c r="E115" s="238"/>
      <c r="F115" s="241"/>
      <c r="G115" s="237"/>
      <c r="H115" s="240"/>
      <c r="I115" s="240"/>
      <c r="J115" s="237"/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2"/>
      <c r="B116" s="235"/>
      <c r="C116" s="241"/>
      <c r="D116" s="237"/>
      <c r="E116" s="238"/>
      <c r="F116" s="241"/>
      <c r="G116" s="237"/>
      <c r="H116" s="240"/>
      <c r="I116" s="240"/>
      <c r="J116" s="237"/>
      <c r="K116" s="219"/>
      <c r="L116" s="219"/>
      <c r="M116" s="219"/>
      <c r="N116" s="219"/>
      <c r="O116" s="219"/>
      <c r="P116" s="219"/>
      <c r="Q116" s="219"/>
      <c r="R116" s="219"/>
    </row>
    <row r="117" spans="1:18" x14ac:dyDescent="0.25">
      <c r="A117" s="162"/>
      <c r="B117" s="3"/>
      <c r="C117" s="40"/>
      <c r="D117" s="6"/>
      <c r="E117" s="7"/>
      <c r="F117" s="40"/>
      <c r="G117" s="6"/>
      <c r="H117" s="39"/>
      <c r="I117" s="39"/>
      <c r="J117" s="6"/>
    </row>
    <row r="118" spans="1:18" x14ac:dyDescent="0.25">
      <c r="A118" s="162"/>
      <c r="B118" s="8" t="s">
        <v>11</v>
      </c>
      <c r="C118" s="77">
        <f>SUM(C8:C117)</f>
        <v>676</v>
      </c>
      <c r="D118" s="9">
        <f>SUM(D8:D117)</f>
        <v>73350488</v>
      </c>
      <c r="E118" s="8" t="s">
        <v>11</v>
      </c>
      <c r="F118" s="77">
        <f>SUM(F8:F117)</f>
        <v>56</v>
      </c>
      <c r="G118" s="5">
        <f>SUM(G8:G117)</f>
        <v>15730971</v>
      </c>
      <c r="H118" s="40">
        <f>SUM(H8:H117)</f>
        <v>0</v>
      </c>
      <c r="I118" s="40">
        <f>SUM(I8:I117)</f>
        <v>52616465</v>
      </c>
      <c r="J118" s="5"/>
    </row>
    <row r="119" spans="1:18" x14ac:dyDescent="0.25">
      <c r="A119" s="162"/>
      <c r="B119" s="8"/>
      <c r="C119" s="77"/>
      <c r="D119" s="9"/>
      <c r="E119" s="8"/>
      <c r="F119" s="77"/>
      <c r="G119" s="5"/>
      <c r="H119" s="40"/>
      <c r="I119" s="40"/>
      <c r="J119" s="5"/>
    </row>
    <row r="120" spans="1:18" x14ac:dyDescent="0.25">
      <c r="A120" s="163"/>
      <c r="B120" s="11"/>
      <c r="C120" s="40"/>
      <c r="D120" s="6"/>
      <c r="E120" s="8"/>
      <c r="F120" s="40"/>
      <c r="G120" s="331" t="s">
        <v>12</v>
      </c>
      <c r="H120" s="331"/>
      <c r="I120" s="39"/>
      <c r="J120" s="13">
        <f>SUM(D8:D117)</f>
        <v>73350488</v>
      </c>
    </row>
    <row r="121" spans="1:18" x14ac:dyDescent="0.25">
      <c r="A121" s="162"/>
      <c r="B121" s="3"/>
      <c r="C121" s="40"/>
      <c r="D121" s="6"/>
      <c r="E121" s="7"/>
      <c r="F121" s="40"/>
      <c r="G121" s="331" t="s">
        <v>13</v>
      </c>
      <c r="H121" s="331"/>
      <c r="I121" s="39"/>
      <c r="J121" s="13">
        <f>SUM(G8:G117)</f>
        <v>15730971</v>
      </c>
    </row>
    <row r="122" spans="1:18" x14ac:dyDescent="0.25">
      <c r="A122" s="164"/>
      <c r="B122" s="7"/>
      <c r="C122" s="40"/>
      <c r="D122" s="6"/>
      <c r="E122" s="7"/>
      <c r="F122" s="40"/>
      <c r="G122" s="331" t="s">
        <v>14</v>
      </c>
      <c r="H122" s="331"/>
      <c r="I122" s="41"/>
      <c r="J122" s="15">
        <f>J120-J121</f>
        <v>57619517</v>
      </c>
    </row>
    <row r="123" spans="1:18" x14ac:dyDescent="0.25">
      <c r="A123" s="162"/>
      <c r="B123" s="16"/>
      <c r="C123" s="40"/>
      <c r="D123" s="17"/>
      <c r="E123" s="7"/>
      <c r="F123" s="40"/>
      <c r="G123" s="331" t="s">
        <v>15</v>
      </c>
      <c r="H123" s="331"/>
      <c r="I123" s="39"/>
      <c r="J123" s="13">
        <f>SUM(H8:H117)</f>
        <v>0</v>
      </c>
    </row>
    <row r="124" spans="1:18" x14ac:dyDescent="0.25">
      <c r="A124" s="162"/>
      <c r="B124" s="16"/>
      <c r="C124" s="40"/>
      <c r="D124" s="17"/>
      <c r="E124" s="7"/>
      <c r="F124" s="40"/>
      <c r="G124" s="331" t="s">
        <v>16</v>
      </c>
      <c r="H124" s="331"/>
      <c r="I124" s="39"/>
      <c r="J124" s="13">
        <f>J122+J123</f>
        <v>57619517</v>
      </c>
    </row>
    <row r="125" spans="1:18" x14ac:dyDescent="0.25">
      <c r="A125" s="162"/>
      <c r="B125" s="16"/>
      <c r="C125" s="40"/>
      <c r="D125" s="17"/>
      <c r="E125" s="7"/>
      <c r="F125" s="40"/>
      <c r="G125" s="331" t="s">
        <v>5</v>
      </c>
      <c r="H125" s="331"/>
      <c r="I125" s="39"/>
      <c r="J125" s="13">
        <f>SUM(I8:I117)</f>
        <v>52616465</v>
      </c>
    </row>
    <row r="126" spans="1:18" x14ac:dyDescent="0.25">
      <c r="A126" s="162"/>
      <c r="B126" s="16"/>
      <c r="C126" s="40"/>
      <c r="D126" s="17"/>
      <c r="E126" s="7"/>
      <c r="F126" s="40"/>
      <c r="G126" s="331" t="s">
        <v>32</v>
      </c>
      <c r="H126" s="331"/>
      <c r="I126" s="40" t="str">
        <f>IF(J126&gt;0,"SALDO",IF(J126&lt;0,"PIUTANG",IF(J126=0,"LUNAS")))</f>
        <v>PIUTANG</v>
      </c>
      <c r="J126" s="13">
        <f>J125-J124</f>
        <v>-5003052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5:H125"/>
    <mergeCell ref="G126:H126"/>
    <mergeCell ref="G120:H120"/>
    <mergeCell ref="G121:H121"/>
    <mergeCell ref="G122:H122"/>
    <mergeCell ref="G123:H123"/>
    <mergeCell ref="G124:H12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-34807202</v>
      </c>
      <c r="J2" s="20"/>
    </row>
    <row r="4" spans="1:10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0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0" x14ac:dyDescent="0.25">
      <c r="A6" s="34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3"/>
      <c r="I6" s="351"/>
      <c r="J6" s="34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2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2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2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2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2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2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2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2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2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2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1" t="s">
        <v>12</v>
      </c>
      <c r="H53" s="331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1" t="s">
        <v>13</v>
      </c>
      <c r="H54" s="331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1" t="s">
        <v>14</v>
      </c>
      <c r="H55" s="331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1" t="s">
        <v>15</v>
      </c>
      <c r="H56" s="331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1" t="s">
        <v>16</v>
      </c>
      <c r="H57" s="331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1" t="s">
        <v>5</v>
      </c>
      <c r="H58" s="331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1" t="s">
        <v>32</v>
      </c>
      <c r="H59" s="331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5" t="s">
        <v>21</v>
      </c>
      <c r="G2" s="325"/>
      <c r="H2" s="325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239"/>
    </row>
    <row r="6" spans="1:12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  <c r="L6" s="239"/>
    </row>
    <row r="7" spans="1:12" x14ac:dyDescent="0.25">
      <c r="A7" s="34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3"/>
      <c r="I7" s="351"/>
      <c r="J7" s="341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1" t="s">
        <v>12</v>
      </c>
      <c r="H53" s="331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1" t="s">
        <v>13</v>
      </c>
      <c r="H54" s="331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1" t="s">
        <v>14</v>
      </c>
      <c r="H55" s="331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1" t="s">
        <v>15</v>
      </c>
      <c r="H56" s="331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1" t="s">
        <v>16</v>
      </c>
      <c r="H57" s="331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1" t="s">
        <v>5</v>
      </c>
      <c r="H58" s="331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1" t="s">
        <v>32</v>
      </c>
      <c r="H59" s="331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5" t="s">
        <v>21</v>
      </c>
      <c r="G2" s="325"/>
      <c r="H2" s="32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8"/>
      <c r="I7" s="371"/>
      <c r="J7" s="330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5" t="s">
        <v>22</v>
      </c>
      <c r="G1" s="325"/>
      <c r="H1" s="32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6" t="s">
        <v>63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19" x14ac:dyDescent="0.25">
      <c r="A6" s="332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9" x14ac:dyDescent="0.25">
      <c r="A7" s="33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29"/>
      <c r="J7" s="330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1" t="s">
        <v>12</v>
      </c>
      <c r="H32" s="331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1" t="s">
        <v>13</v>
      </c>
      <c r="H33" s="331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1" t="s">
        <v>14</v>
      </c>
      <c r="H34" s="331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1" t="s">
        <v>15</v>
      </c>
      <c r="H35" s="331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1" t="s">
        <v>16</v>
      </c>
      <c r="H36" s="331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1" t="s">
        <v>5</v>
      </c>
      <c r="H37" s="331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1" t="s">
        <v>32</v>
      </c>
      <c r="H38" s="331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5" t="s">
        <v>21</v>
      </c>
      <c r="G2" s="325"/>
      <c r="H2" s="325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7"/>
      <c r="I7" s="351"/>
      <c r="J7" s="34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1" t="s">
        <v>12</v>
      </c>
      <c r="H73" s="331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1" t="s">
        <v>13</v>
      </c>
      <c r="H74" s="331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1" t="s">
        <v>14</v>
      </c>
      <c r="H75" s="331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1" t="s">
        <v>15</v>
      </c>
      <c r="H76" s="331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1" t="s">
        <v>16</v>
      </c>
      <c r="H77" s="331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1" t="s">
        <v>5</v>
      </c>
      <c r="H78" s="331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1" t="s">
        <v>32</v>
      </c>
      <c r="H79" s="331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5" t="s">
        <v>127</v>
      </c>
      <c r="G2" s="325"/>
      <c r="H2" s="325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18"/>
      <c r="N5" s="18"/>
      <c r="O5" s="37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74" t="s">
        <v>4</v>
      </c>
      <c r="I6" s="376" t="s">
        <v>5</v>
      </c>
      <c r="J6" s="377" t="s">
        <v>6</v>
      </c>
      <c r="L6" s="18"/>
      <c r="N6" s="18"/>
      <c r="O6" s="37"/>
    </row>
    <row r="7" spans="1:15" x14ac:dyDescent="0.25">
      <c r="A7" s="32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5"/>
      <c r="I7" s="376"/>
      <c r="J7" s="377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8" t="s">
        <v>12</v>
      </c>
      <c r="H19" s="37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8" t="s">
        <v>13</v>
      </c>
      <c r="H20" s="37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8" t="s">
        <v>14</v>
      </c>
      <c r="H21" s="37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8" t="s">
        <v>15</v>
      </c>
      <c r="H22" s="37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8" t="s">
        <v>16</v>
      </c>
      <c r="H23" s="37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8" t="s">
        <v>5</v>
      </c>
      <c r="H24" s="37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8" t="s">
        <v>32</v>
      </c>
      <c r="H25" s="37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5" t="s">
        <v>22</v>
      </c>
      <c r="G1" s="325"/>
      <c r="H1" s="32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5" x14ac:dyDescent="0.25">
      <c r="A7" s="34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1" t="s">
        <v>12</v>
      </c>
      <c r="H53" s="331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1" t="s">
        <v>13</v>
      </c>
      <c r="H54" s="331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1" t="s">
        <v>14</v>
      </c>
      <c r="H55" s="331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1" t="s">
        <v>15</v>
      </c>
      <c r="H56" s="331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1" t="s">
        <v>16</v>
      </c>
      <c r="H57" s="331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1" t="s">
        <v>5</v>
      </c>
      <c r="H58" s="331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1" t="s">
        <v>32</v>
      </c>
      <c r="H59" s="331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7"/>
      <c r="I7" s="351"/>
      <c r="J7" s="341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5" t="s">
        <v>22</v>
      </c>
      <c r="G1" s="325"/>
      <c r="H1" s="325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5" t="s">
        <v>21</v>
      </c>
      <c r="G2" s="325"/>
      <c r="H2" s="325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7"/>
      <c r="I7" s="351"/>
      <c r="J7" s="341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1" t="s">
        <v>12</v>
      </c>
      <c r="H35" s="331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1" t="s">
        <v>13</v>
      </c>
      <c r="H36" s="331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1" t="s">
        <v>14</v>
      </c>
      <c r="H37" s="331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1" t="s">
        <v>15</v>
      </c>
      <c r="H38" s="331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1" t="s">
        <v>16</v>
      </c>
      <c r="H39" s="331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1" t="s">
        <v>5</v>
      </c>
      <c r="H40" s="331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1" t="s">
        <v>32</v>
      </c>
      <c r="H41" s="331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5" t="s">
        <v>22</v>
      </c>
      <c r="G1" s="325"/>
      <c r="H1" s="325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5" t="s">
        <v>21</v>
      </c>
      <c r="G2" s="325"/>
      <c r="H2" s="325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7" x14ac:dyDescent="0.25">
      <c r="A7" s="34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7"/>
      <c r="I7" s="351"/>
      <c r="J7" s="341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561"/>
  <sheetViews>
    <sheetView workbookViewId="0">
      <pane ySplit="7" topLeftCell="A536" activePane="bottomLeft" state="frozen"/>
      <selection pane="bottomLeft" activeCell="G539" sqref="G53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SUM(D530:D537)</f>
        <v>5627475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J561*-1</f>
        <v>6555765</v>
      </c>
      <c r="J2" s="218"/>
      <c r="L2" s="219">
        <f>SUM(G530:G537)</f>
        <v>56963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5570512</v>
      </c>
      <c r="M3" s="219">
        <f>M1-M2</f>
        <v>0</v>
      </c>
      <c r="N3" s="219">
        <f>L3+M3</f>
        <v>5570512</v>
      </c>
    </row>
    <row r="4" spans="1:18" x14ac:dyDescent="0.25">
      <c r="L4" s="234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36" t="s">
        <v>4</v>
      </c>
      <c r="I6" s="338" t="s">
        <v>5</v>
      </c>
      <c r="J6" s="340" t="s">
        <v>6</v>
      </c>
    </row>
    <row r="7" spans="1:18" x14ac:dyDescent="0.25">
      <c r="A7" s="327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7"/>
      <c r="I7" s="339"/>
      <c r="J7" s="341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5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5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5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5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5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5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5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5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5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5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5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5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5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5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5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5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5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5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5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5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5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5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5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5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5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5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5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5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5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5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5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5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5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5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5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5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5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5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5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5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5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5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5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5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5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5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5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5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5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5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5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5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5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5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5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5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5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5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5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5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5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5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5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5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5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5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98">
        <v>43237</v>
      </c>
      <c r="B538" s="99">
        <v>180164032</v>
      </c>
      <c r="C538" s="100">
        <v>25</v>
      </c>
      <c r="D538" s="34">
        <v>2451138</v>
      </c>
      <c r="E538" s="101">
        <v>180042991</v>
      </c>
      <c r="F538" s="100">
        <v>3</v>
      </c>
      <c r="G538" s="34">
        <v>355513</v>
      </c>
      <c r="H538" s="102"/>
      <c r="I538" s="102"/>
      <c r="J538" s="34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98">
        <v>43237</v>
      </c>
      <c r="B539" s="99">
        <v>180164040</v>
      </c>
      <c r="C539" s="100">
        <v>4</v>
      </c>
      <c r="D539" s="34">
        <v>440300</v>
      </c>
      <c r="E539" s="101"/>
      <c r="F539" s="100"/>
      <c r="G539" s="34"/>
      <c r="H539" s="102"/>
      <c r="I539" s="102"/>
      <c r="J539" s="34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98">
        <v>43237</v>
      </c>
      <c r="B540" s="99">
        <v>180164043</v>
      </c>
      <c r="C540" s="100">
        <v>1</v>
      </c>
      <c r="D540" s="34">
        <v>99225</v>
      </c>
      <c r="E540" s="101"/>
      <c r="F540" s="100"/>
      <c r="G540" s="34"/>
      <c r="H540" s="102"/>
      <c r="I540" s="102"/>
      <c r="J540" s="34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98">
        <v>43237</v>
      </c>
      <c r="B541" s="99">
        <v>180164052</v>
      </c>
      <c r="C541" s="100">
        <v>2</v>
      </c>
      <c r="D541" s="34">
        <v>117163</v>
      </c>
      <c r="E541" s="101"/>
      <c r="F541" s="100"/>
      <c r="G541" s="34"/>
      <c r="H541" s="102"/>
      <c r="I541" s="102"/>
      <c r="J541" s="34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98">
        <v>43237</v>
      </c>
      <c r="B542" s="99">
        <v>180164057</v>
      </c>
      <c r="C542" s="100">
        <v>3</v>
      </c>
      <c r="D542" s="34">
        <v>231000</v>
      </c>
      <c r="E542" s="101"/>
      <c r="F542" s="100"/>
      <c r="G542" s="34"/>
      <c r="H542" s="102"/>
      <c r="I542" s="102"/>
      <c r="J542" s="34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98">
        <v>43237</v>
      </c>
      <c r="B543" s="99">
        <v>180164073</v>
      </c>
      <c r="C543" s="100">
        <v>3</v>
      </c>
      <c r="D543" s="34">
        <v>333638</v>
      </c>
      <c r="E543" s="101"/>
      <c r="F543" s="100"/>
      <c r="G543" s="34"/>
      <c r="H543" s="102"/>
      <c r="I543" s="102"/>
      <c r="J543" s="34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98">
        <v>43237</v>
      </c>
      <c r="B544" s="99">
        <v>180164090</v>
      </c>
      <c r="C544" s="100">
        <v>6</v>
      </c>
      <c r="D544" s="34">
        <v>580563</v>
      </c>
      <c r="E544" s="101"/>
      <c r="F544" s="100"/>
      <c r="G544" s="34"/>
      <c r="H544" s="102"/>
      <c r="I544" s="102"/>
      <c r="J544" s="34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98">
        <v>43237</v>
      </c>
      <c r="B545" s="99">
        <v>180164098</v>
      </c>
      <c r="C545" s="100">
        <v>2</v>
      </c>
      <c r="D545" s="34">
        <v>222338</v>
      </c>
      <c r="E545" s="101"/>
      <c r="F545" s="100"/>
      <c r="G545" s="34"/>
      <c r="H545" s="102"/>
      <c r="I545" s="102"/>
      <c r="J545" s="34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98">
        <v>43237</v>
      </c>
      <c r="B546" s="99">
        <v>180164113</v>
      </c>
      <c r="C546" s="100">
        <v>3</v>
      </c>
      <c r="D546" s="34">
        <v>322175</v>
      </c>
      <c r="E546" s="101"/>
      <c r="F546" s="100"/>
      <c r="G546" s="34"/>
      <c r="H546" s="102"/>
      <c r="I546" s="102"/>
      <c r="J546" s="34"/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98">
        <v>43238</v>
      </c>
      <c r="B547" s="99">
        <v>180164151</v>
      </c>
      <c r="C547" s="100">
        <v>20</v>
      </c>
      <c r="D547" s="34">
        <v>2113738</v>
      </c>
      <c r="E547" s="101"/>
      <c r="F547" s="100"/>
      <c r="G547" s="34"/>
      <c r="H547" s="102"/>
      <c r="I547" s="102"/>
      <c r="J547" s="34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98"/>
      <c r="B548" s="99"/>
      <c r="C548" s="100"/>
      <c r="D548" s="34"/>
      <c r="E548" s="101"/>
      <c r="F548" s="100"/>
      <c r="G548" s="34"/>
      <c r="H548" s="102"/>
      <c r="I548" s="102"/>
      <c r="J548" s="34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98"/>
      <c r="B549" s="99"/>
      <c r="C549" s="100"/>
      <c r="D549" s="34"/>
      <c r="E549" s="101"/>
      <c r="F549" s="100"/>
      <c r="G549" s="34"/>
      <c r="H549" s="102"/>
      <c r="I549" s="102"/>
      <c r="J549" s="34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98"/>
      <c r="B550" s="99"/>
      <c r="C550" s="100"/>
      <c r="D550" s="34"/>
      <c r="E550" s="101"/>
      <c r="F550" s="100"/>
      <c r="G550" s="34"/>
      <c r="H550" s="102"/>
      <c r="I550" s="102"/>
      <c r="J550" s="34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98"/>
      <c r="B551" s="99"/>
      <c r="C551" s="100"/>
      <c r="D551" s="34"/>
      <c r="E551" s="101"/>
      <c r="F551" s="100"/>
      <c r="G551" s="34"/>
      <c r="H551" s="102"/>
      <c r="I551" s="102"/>
      <c r="J551" s="34"/>
      <c r="K551" s="138"/>
      <c r="L551" s="138"/>
      <c r="M551" s="138"/>
      <c r="N551" s="138"/>
      <c r="O551" s="138"/>
      <c r="P551" s="138"/>
      <c r="Q551" s="138"/>
      <c r="R551" s="138"/>
    </row>
    <row r="552" spans="1:18" x14ac:dyDescent="0.25">
      <c r="A552" s="236"/>
      <c r="B552" s="235"/>
      <c r="C552" s="241"/>
      <c r="D552" s="237"/>
      <c r="E552" s="238"/>
      <c r="F552" s="241"/>
      <c r="G552" s="237"/>
      <c r="H552" s="240"/>
      <c r="I552" s="240"/>
      <c r="J552" s="237"/>
    </row>
    <row r="553" spans="1:18" s="218" customFormat="1" x14ac:dyDescent="0.25">
      <c r="A553" s="227"/>
      <c r="B553" s="224" t="s">
        <v>11</v>
      </c>
      <c r="C553" s="233">
        <f>SUM(C8:C552)</f>
        <v>6042</v>
      </c>
      <c r="D553" s="225">
        <f>SUM(D8:D552)</f>
        <v>658166912</v>
      </c>
      <c r="E553" s="224" t="s">
        <v>11</v>
      </c>
      <c r="F553" s="233">
        <f>SUM(F8:F552)</f>
        <v>563</v>
      </c>
      <c r="G553" s="225">
        <f>SUM(G8:G552)</f>
        <v>60725723</v>
      </c>
      <c r="H553" s="233">
        <f>SUM(H8:H552)</f>
        <v>0</v>
      </c>
      <c r="I553" s="233">
        <f>SUM(I8:I552)</f>
        <v>590885424</v>
      </c>
      <c r="J553" s="225"/>
      <c r="K553" s="220"/>
      <c r="L553" s="220"/>
      <c r="M553" s="220"/>
      <c r="N553" s="220"/>
      <c r="O553" s="220"/>
      <c r="P553" s="220"/>
      <c r="Q553" s="220"/>
      <c r="R553" s="220"/>
    </row>
    <row r="554" spans="1:18" s="218" customFormat="1" x14ac:dyDescent="0.25">
      <c r="A554" s="227"/>
      <c r="B554" s="224"/>
      <c r="C554" s="233"/>
      <c r="D554" s="225"/>
      <c r="E554" s="224"/>
      <c r="F554" s="233"/>
      <c r="G554" s="225"/>
      <c r="H554" s="233"/>
      <c r="I554" s="233"/>
      <c r="J554" s="225"/>
      <c r="K554" s="220"/>
      <c r="M554" s="220"/>
      <c r="N554" s="220"/>
      <c r="O554" s="220"/>
      <c r="P554" s="220"/>
      <c r="Q554" s="220"/>
      <c r="R554" s="220"/>
    </row>
    <row r="555" spans="1:18" x14ac:dyDescent="0.25">
      <c r="A555" s="226"/>
      <c r="B555" s="227"/>
      <c r="C555" s="241"/>
      <c r="D555" s="237"/>
      <c r="E555" s="224"/>
      <c r="F555" s="241"/>
      <c r="G555" s="334" t="s">
        <v>12</v>
      </c>
      <c r="H555" s="335"/>
      <c r="I555" s="237"/>
      <c r="J555" s="228">
        <f>SUM(D8:D552)</f>
        <v>658166912</v>
      </c>
      <c r="P555" s="220"/>
      <c r="Q555" s="220"/>
      <c r="R555" s="234"/>
    </row>
    <row r="556" spans="1:18" x14ac:dyDescent="0.25">
      <c r="A556" s="236"/>
      <c r="B556" s="235"/>
      <c r="C556" s="241"/>
      <c r="D556" s="237"/>
      <c r="E556" s="238"/>
      <c r="F556" s="241"/>
      <c r="G556" s="334" t="s">
        <v>13</v>
      </c>
      <c r="H556" s="335"/>
      <c r="I556" s="238"/>
      <c r="J556" s="228">
        <f>SUM(G8:G552)</f>
        <v>60725723</v>
      </c>
      <c r="R556" s="234"/>
    </row>
    <row r="557" spans="1:18" x14ac:dyDescent="0.25">
      <c r="A557" s="229"/>
      <c r="B557" s="238"/>
      <c r="C557" s="241"/>
      <c r="D557" s="237"/>
      <c r="E557" s="238"/>
      <c r="F557" s="241"/>
      <c r="G557" s="334" t="s">
        <v>14</v>
      </c>
      <c r="H557" s="335"/>
      <c r="I557" s="230"/>
      <c r="J557" s="230">
        <f>J555-J556</f>
        <v>597441189</v>
      </c>
      <c r="L557" s="220"/>
      <c r="R557" s="234"/>
    </row>
    <row r="558" spans="1:18" x14ac:dyDescent="0.25">
      <c r="A558" s="236"/>
      <c r="B558" s="231"/>
      <c r="C558" s="241"/>
      <c r="D558" s="232"/>
      <c r="E558" s="238"/>
      <c r="F558" s="241"/>
      <c r="G558" s="334" t="s">
        <v>15</v>
      </c>
      <c r="H558" s="335"/>
      <c r="I558" s="238"/>
      <c r="J558" s="228">
        <f>SUM(H8:H552)</f>
        <v>0</v>
      </c>
      <c r="R558" s="234"/>
    </row>
    <row r="559" spans="1:18" x14ac:dyDescent="0.25">
      <c r="A559" s="236"/>
      <c r="B559" s="231"/>
      <c r="C559" s="241"/>
      <c r="D559" s="232"/>
      <c r="E559" s="238"/>
      <c r="F559" s="241"/>
      <c r="G559" s="334" t="s">
        <v>16</v>
      </c>
      <c r="H559" s="335"/>
      <c r="I559" s="238"/>
      <c r="J559" s="228">
        <f>J557+J558</f>
        <v>597441189</v>
      </c>
      <c r="R559" s="234"/>
    </row>
    <row r="560" spans="1:18" x14ac:dyDescent="0.25">
      <c r="A560" s="236"/>
      <c r="B560" s="231"/>
      <c r="C560" s="241"/>
      <c r="D560" s="232"/>
      <c r="E560" s="238"/>
      <c r="F560" s="241"/>
      <c r="G560" s="334" t="s">
        <v>5</v>
      </c>
      <c r="H560" s="335"/>
      <c r="I560" s="238"/>
      <c r="J560" s="228">
        <f>SUM(I8:I552)</f>
        <v>590885424</v>
      </c>
      <c r="R560" s="234"/>
    </row>
    <row r="561" spans="1:18" x14ac:dyDescent="0.25">
      <c r="A561" s="236"/>
      <c r="B561" s="231"/>
      <c r="C561" s="241"/>
      <c r="D561" s="232"/>
      <c r="E561" s="238"/>
      <c r="F561" s="241"/>
      <c r="G561" s="334" t="s">
        <v>32</v>
      </c>
      <c r="H561" s="335"/>
      <c r="I561" s="235" t="str">
        <f>IF(J561&gt;0,"SALDO",IF(J561&lt;0,"PIUTANG",IF(J561=0,"LUNAS")))</f>
        <v>PIUTANG</v>
      </c>
      <c r="J561" s="228">
        <f>J560-J559</f>
        <v>-6555765</v>
      </c>
      <c r="R561" s="234"/>
    </row>
  </sheetData>
  <mergeCells count="13">
    <mergeCell ref="A5:J5"/>
    <mergeCell ref="A6:A7"/>
    <mergeCell ref="B6:G6"/>
    <mergeCell ref="H6:H7"/>
    <mergeCell ref="I6:I7"/>
    <mergeCell ref="J6:J7"/>
    <mergeCell ref="G561:H561"/>
    <mergeCell ref="G555:H555"/>
    <mergeCell ref="G556:H556"/>
    <mergeCell ref="G557:H557"/>
    <mergeCell ref="G558:H558"/>
    <mergeCell ref="G559:H559"/>
    <mergeCell ref="G560:H560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5" t="s">
        <v>21</v>
      </c>
      <c r="G2" s="325"/>
      <c r="H2" s="325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7"/>
      <c r="I7" s="351"/>
      <c r="J7" s="341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1" t="s">
        <v>12</v>
      </c>
      <c r="H35" s="331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1" t="s">
        <v>13</v>
      </c>
      <c r="H36" s="331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1" t="s">
        <v>14</v>
      </c>
      <c r="H37" s="331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1" t="s">
        <v>15</v>
      </c>
      <c r="H38" s="331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1" t="s">
        <v>16</v>
      </c>
      <c r="H39" s="331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1" t="s">
        <v>5</v>
      </c>
      <c r="H40" s="331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1" t="s">
        <v>32</v>
      </c>
      <c r="H41" s="331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5" t="s">
        <v>21</v>
      </c>
      <c r="G2" s="325"/>
      <c r="H2" s="325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0" x14ac:dyDescent="0.25">
      <c r="A7" s="34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7"/>
      <c r="I7" s="351"/>
      <c r="J7" s="341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1" t="s">
        <v>12</v>
      </c>
      <c r="H35" s="331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1" t="s">
        <v>13</v>
      </c>
      <c r="H36" s="331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1" t="s">
        <v>14</v>
      </c>
      <c r="H37" s="331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1" t="s">
        <v>15</v>
      </c>
      <c r="H38" s="33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1" t="s">
        <v>16</v>
      </c>
      <c r="H39" s="331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1" t="s">
        <v>5</v>
      </c>
      <c r="H40" s="331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1" t="s">
        <v>32</v>
      </c>
      <c r="H41" s="331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5" t="s">
        <v>22</v>
      </c>
      <c r="G1" s="325"/>
      <c r="H1" s="325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6" x14ac:dyDescent="0.25">
      <c r="A7" s="34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7"/>
      <c r="I7" s="351"/>
      <c r="J7" s="34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1" t="s">
        <v>12</v>
      </c>
      <c r="H158" s="331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1" t="s">
        <v>13</v>
      </c>
      <c r="H159" s="331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1" t="s">
        <v>14</v>
      </c>
      <c r="H160" s="331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1" t="s">
        <v>15</v>
      </c>
      <c r="H161" s="331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1" t="s">
        <v>16</v>
      </c>
      <c r="H162" s="331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1" t="s">
        <v>5</v>
      </c>
      <c r="H163" s="331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1" t="s">
        <v>32</v>
      </c>
      <c r="H164" s="331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5" t="s">
        <v>22</v>
      </c>
      <c r="G1" s="325"/>
      <c r="H1" s="325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5" t="s">
        <v>21</v>
      </c>
      <c r="G2" s="325"/>
      <c r="H2" s="32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8"/>
      <c r="I7" s="371"/>
      <c r="J7" s="330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74"/>
      <c r="M5" s="18"/>
      <c r="O5" s="18"/>
    </row>
    <row r="6" spans="1:15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  <c r="L6" s="174"/>
    </row>
    <row r="7" spans="1:15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7"/>
      <c r="I7" s="351"/>
      <c r="J7" s="34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1" t="s">
        <v>12</v>
      </c>
      <c r="H57" s="331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1" t="s">
        <v>13</v>
      </c>
      <c r="H58" s="331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1" t="s">
        <v>14</v>
      </c>
      <c r="H59" s="331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1" t="s">
        <v>15</v>
      </c>
      <c r="H60" s="331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1" t="s">
        <v>16</v>
      </c>
      <c r="H61" s="331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1" t="s">
        <v>5</v>
      </c>
      <c r="H62" s="331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1" t="s">
        <v>32</v>
      </c>
      <c r="H63" s="331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5" t="s">
        <v>22</v>
      </c>
      <c r="G1" s="325"/>
      <c r="H1" s="32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5" t="s">
        <v>21</v>
      </c>
      <c r="G2" s="325"/>
      <c r="H2" s="325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1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1" x14ac:dyDescent="0.25">
      <c r="A7" s="34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1" t="s">
        <v>12</v>
      </c>
      <c r="H116" s="331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1" t="s">
        <v>13</v>
      </c>
      <c r="H117" s="331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1" t="s">
        <v>14</v>
      </c>
      <c r="H118" s="331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1" t="s">
        <v>15</v>
      </c>
      <c r="H119" s="331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1" t="s">
        <v>16</v>
      </c>
      <c r="H120" s="331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1" t="s">
        <v>5</v>
      </c>
      <c r="H121" s="331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1" t="s">
        <v>32</v>
      </c>
      <c r="H122" s="331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5" t="s">
        <v>21</v>
      </c>
      <c r="G2" s="325"/>
      <c r="H2" s="32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71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8"/>
      <c r="I7" s="371"/>
      <c r="J7" s="330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1" t="s">
        <v>12</v>
      </c>
      <c r="H32" s="331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1" t="s">
        <v>13</v>
      </c>
      <c r="H33" s="331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1" t="s">
        <v>14</v>
      </c>
      <c r="H34" s="331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1" t="s">
        <v>15</v>
      </c>
      <c r="H35" s="331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1" t="s">
        <v>16</v>
      </c>
      <c r="H36" s="331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1" t="s">
        <v>5</v>
      </c>
      <c r="H37" s="331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1" t="s">
        <v>32</v>
      </c>
      <c r="H38" s="331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J72*-1</f>
        <v>0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9" t="s">
        <v>4</v>
      </c>
      <c r="I5" s="376" t="s">
        <v>5</v>
      </c>
      <c r="J5" s="377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6"/>
      <c r="J6" s="377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8" t="s">
        <v>12</v>
      </c>
      <c r="H66" s="37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8" t="s">
        <v>13</v>
      </c>
      <c r="H67" s="37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8" t="s">
        <v>14</v>
      </c>
      <c r="H68" s="37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8" t="s">
        <v>15</v>
      </c>
      <c r="H69" s="37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8" t="s">
        <v>16</v>
      </c>
      <c r="H70" s="37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8" t="s">
        <v>5</v>
      </c>
      <c r="H71" s="37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8" t="s">
        <v>32</v>
      </c>
      <c r="H72" s="37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J40*-1</f>
        <v>0</v>
      </c>
      <c r="J2" s="20"/>
    </row>
    <row r="4" spans="1:15" ht="19.5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4"/>
    </row>
    <row r="5" spans="1:15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52" t="s">
        <v>4</v>
      </c>
      <c r="I5" s="350" t="s">
        <v>5</v>
      </c>
      <c r="J5" s="340" t="s">
        <v>6</v>
      </c>
    </row>
    <row r="6" spans="1:15" x14ac:dyDescent="0.25">
      <c r="A6" s="34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3"/>
      <c r="I6" s="351"/>
      <c r="J6" s="34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1" t="s">
        <v>12</v>
      </c>
      <c r="H34" s="331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1" t="s">
        <v>13</v>
      </c>
      <c r="H35" s="331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1" t="s">
        <v>14</v>
      </c>
      <c r="H36" s="331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1" t="s">
        <v>15</v>
      </c>
      <c r="H37" s="331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1" t="s">
        <v>16</v>
      </c>
      <c r="H38" s="331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1" t="s">
        <v>5</v>
      </c>
      <c r="H39" s="331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1" t="s">
        <v>32</v>
      </c>
      <c r="H40" s="331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J71*-1</f>
        <v>12110891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9" t="s">
        <v>4</v>
      </c>
      <c r="I5" s="376" t="s">
        <v>5</v>
      </c>
      <c r="J5" s="377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0"/>
      <c r="I6" s="376"/>
      <c r="J6" s="377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8" t="s">
        <v>12</v>
      </c>
      <c r="H65" s="37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8" t="s">
        <v>13</v>
      </c>
      <c r="H66" s="37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8" t="s">
        <v>14</v>
      </c>
      <c r="H67" s="37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8" t="s">
        <v>15</v>
      </c>
      <c r="H68" s="37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8" t="s">
        <v>16</v>
      </c>
      <c r="H69" s="37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8" t="s">
        <v>5</v>
      </c>
      <c r="H70" s="37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8" t="s">
        <v>32</v>
      </c>
      <c r="H71" s="37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34"/>
  <sheetViews>
    <sheetView workbookViewId="0">
      <pane ySplit="6" topLeftCell="A411" activePane="bottomLeft" state="frozen"/>
      <selection pane="bottomLeft" activeCell="D429" sqref="D429:D43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5" t="s">
        <v>22</v>
      </c>
      <c r="G1" s="325"/>
      <c r="H1" s="325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J433*-1</f>
        <v>1839514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2"/>
      <c r="B4" s="343"/>
      <c r="C4" s="343"/>
      <c r="D4" s="343"/>
      <c r="E4" s="343"/>
      <c r="F4" s="343"/>
      <c r="G4" s="343"/>
      <c r="H4" s="343"/>
      <c r="I4" s="343"/>
      <c r="J4" s="344"/>
    </row>
    <row r="5" spans="1:16" x14ac:dyDescent="0.25">
      <c r="A5" s="345" t="s">
        <v>2</v>
      </c>
      <c r="B5" s="347" t="s">
        <v>3</v>
      </c>
      <c r="C5" s="348"/>
      <c r="D5" s="348"/>
      <c r="E5" s="348"/>
      <c r="F5" s="348"/>
      <c r="G5" s="349"/>
      <c r="H5" s="336" t="s">
        <v>4</v>
      </c>
      <c r="I5" s="350" t="s">
        <v>5</v>
      </c>
      <c r="J5" s="340" t="s">
        <v>6</v>
      </c>
    </row>
    <row r="6" spans="1:16" x14ac:dyDescent="0.25">
      <c r="A6" s="346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7"/>
      <c r="I6" s="351"/>
      <c r="J6" s="341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98">
        <v>43237</v>
      </c>
      <c r="B417" s="99">
        <v>180164041</v>
      </c>
      <c r="C417" s="100">
        <v>2</v>
      </c>
      <c r="D417" s="34">
        <v>207113</v>
      </c>
      <c r="E417" s="101">
        <v>180042987</v>
      </c>
      <c r="F417" s="100">
        <v>5</v>
      </c>
      <c r="G417" s="34">
        <v>525438</v>
      </c>
      <c r="H417" s="101"/>
      <c r="I417" s="102"/>
      <c r="J417" s="34"/>
      <c r="K417" s="234"/>
      <c r="L417" s="234"/>
      <c r="M417" s="234"/>
      <c r="N417" s="234"/>
      <c r="O417" s="234"/>
      <c r="P417" s="234"/>
    </row>
    <row r="418" spans="1:16" x14ac:dyDescent="0.25">
      <c r="A418" s="98">
        <v>43237</v>
      </c>
      <c r="B418" s="99">
        <v>150164065</v>
      </c>
      <c r="C418" s="100">
        <v>19</v>
      </c>
      <c r="D418" s="34">
        <v>1803375</v>
      </c>
      <c r="E418" s="101"/>
      <c r="F418" s="100"/>
      <c r="G418" s="34"/>
      <c r="H418" s="101"/>
      <c r="I418" s="102"/>
      <c r="J418" s="34"/>
      <c r="K418" s="234"/>
      <c r="L418" s="234"/>
      <c r="M418" s="234"/>
      <c r="N418" s="234"/>
      <c r="O418" s="234"/>
      <c r="P418" s="234"/>
    </row>
    <row r="419" spans="1:16" x14ac:dyDescent="0.25">
      <c r="A419" s="98">
        <v>43237</v>
      </c>
      <c r="B419" s="99">
        <v>180164116</v>
      </c>
      <c r="C419" s="100">
        <v>1</v>
      </c>
      <c r="D419" s="34">
        <v>152338</v>
      </c>
      <c r="E419" s="101"/>
      <c r="F419" s="100"/>
      <c r="G419" s="34"/>
      <c r="H419" s="101"/>
      <c r="I419" s="102"/>
      <c r="J419" s="34"/>
      <c r="K419" s="234"/>
      <c r="L419" s="234"/>
      <c r="M419" s="234"/>
      <c r="N419" s="234"/>
      <c r="O419" s="234"/>
      <c r="P419" s="234"/>
    </row>
    <row r="420" spans="1:16" x14ac:dyDescent="0.25">
      <c r="A420" s="98">
        <v>43238</v>
      </c>
      <c r="B420" s="99">
        <v>180164150</v>
      </c>
      <c r="C420" s="100">
        <v>2</v>
      </c>
      <c r="D420" s="34">
        <v>202125</v>
      </c>
      <c r="E420" s="101"/>
      <c r="F420" s="100"/>
      <c r="G420" s="34"/>
      <c r="H420" s="101"/>
      <c r="I420" s="102"/>
      <c r="J420" s="34"/>
      <c r="K420" s="234"/>
      <c r="L420" s="234"/>
      <c r="M420" s="234"/>
      <c r="N420" s="234"/>
      <c r="O420" s="234"/>
      <c r="P420" s="234"/>
    </row>
    <row r="421" spans="1:16" x14ac:dyDescent="0.25">
      <c r="A421" s="98"/>
      <c r="B421" s="99"/>
      <c r="C421" s="100"/>
      <c r="D421" s="34"/>
      <c r="E421" s="101"/>
      <c r="F421" s="100"/>
      <c r="G421" s="34"/>
      <c r="H421" s="101"/>
      <c r="I421" s="102"/>
      <c r="J421" s="34"/>
      <c r="K421" s="234"/>
      <c r="L421" s="234"/>
      <c r="M421" s="234"/>
      <c r="N421" s="234"/>
      <c r="O421" s="234"/>
      <c r="P421" s="234"/>
    </row>
    <row r="422" spans="1:16" x14ac:dyDescent="0.25">
      <c r="A422" s="98"/>
      <c r="B422" s="99"/>
      <c r="C422" s="100"/>
      <c r="D422" s="34"/>
      <c r="E422" s="101"/>
      <c r="F422" s="100"/>
      <c r="G422" s="34"/>
      <c r="H422" s="101"/>
      <c r="I422" s="102"/>
      <c r="J422" s="34"/>
      <c r="K422" s="234"/>
      <c r="L422" s="234"/>
      <c r="M422" s="234"/>
      <c r="N422" s="234"/>
      <c r="O422" s="234"/>
      <c r="P422" s="234"/>
    </row>
    <row r="423" spans="1:16" x14ac:dyDescent="0.25">
      <c r="A423" s="98"/>
      <c r="B423" s="99"/>
      <c r="C423" s="100"/>
      <c r="D423" s="34"/>
      <c r="E423" s="101"/>
      <c r="F423" s="100"/>
      <c r="G423" s="34"/>
      <c r="H423" s="101"/>
      <c r="I423" s="102"/>
      <c r="J423" s="34"/>
      <c r="K423" s="234"/>
      <c r="L423" s="234"/>
      <c r="M423" s="234"/>
      <c r="N423" s="234"/>
      <c r="O423" s="234"/>
      <c r="P423" s="234"/>
    </row>
    <row r="424" spans="1:16" x14ac:dyDescent="0.25">
      <c r="A424" s="236"/>
      <c r="B424" s="235"/>
      <c r="C424" s="241"/>
      <c r="D424" s="34"/>
      <c r="E424" s="238"/>
      <c r="F424" s="241"/>
      <c r="G424" s="237"/>
      <c r="H424" s="238"/>
      <c r="I424" s="240"/>
      <c r="J424" s="237"/>
      <c r="K424" s="234"/>
      <c r="L424" s="234"/>
      <c r="M424" s="234"/>
      <c r="N424" s="234"/>
      <c r="O424" s="234"/>
      <c r="P424" s="234"/>
    </row>
    <row r="425" spans="1:16" x14ac:dyDescent="0.25">
      <c r="A425" s="236"/>
      <c r="B425" s="224" t="s">
        <v>11</v>
      </c>
      <c r="C425" s="233">
        <f>SUM(C7:C424)</f>
        <v>3025</v>
      </c>
      <c r="D425" s="225">
        <f>SUM(D7:D424)</f>
        <v>292082284</v>
      </c>
      <c r="E425" s="224" t="s">
        <v>11</v>
      </c>
      <c r="F425" s="233">
        <f>SUM(F7:F424)</f>
        <v>669</v>
      </c>
      <c r="G425" s="225">
        <f>SUM(G7:G424)</f>
        <v>68930427</v>
      </c>
      <c r="H425" s="225">
        <f>SUM(H7:H424)</f>
        <v>0</v>
      </c>
      <c r="I425" s="233">
        <f>SUM(I7:I424)</f>
        <v>221312343</v>
      </c>
      <c r="J425" s="5"/>
      <c r="K425" s="234"/>
      <c r="L425" s="234"/>
      <c r="M425" s="234"/>
      <c r="N425" s="234"/>
      <c r="O425" s="234"/>
      <c r="P425" s="234"/>
    </row>
    <row r="426" spans="1:16" x14ac:dyDescent="0.25">
      <c r="A426" s="236"/>
      <c r="B426" s="224"/>
      <c r="C426" s="233"/>
      <c r="D426" s="225"/>
      <c r="E426" s="224"/>
      <c r="F426" s="233"/>
      <c r="G426" s="5"/>
      <c r="H426" s="235"/>
      <c r="I426" s="241"/>
      <c r="J426" s="5"/>
      <c r="K426" s="234"/>
      <c r="L426" s="234"/>
      <c r="M426" s="234"/>
      <c r="N426" s="234"/>
      <c r="O426" s="234"/>
      <c r="P426" s="234"/>
    </row>
    <row r="427" spans="1:16" x14ac:dyDescent="0.25">
      <c r="A427" s="236"/>
      <c r="B427" s="227"/>
      <c r="C427" s="241"/>
      <c r="D427" s="237"/>
      <c r="E427" s="224"/>
      <c r="F427" s="241"/>
      <c r="G427" s="331" t="s">
        <v>12</v>
      </c>
      <c r="H427" s="331"/>
      <c r="I427" s="240"/>
      <c r="J427" s="228">
        <f>SUM(D7:D424)</f>
        <v>292082284</v>
      </c>
      <c r="K427" s="234"/>
      <c r="L427" s="234"/>
      <c r="M427" s="234"/>
      <c r="N427" s="234"/>
      <c r="O427" s="234"/>
      <c r="P427" s="234"/>
    </row>
    <row r="428" spans="1:16" x14ac:dyDescent="0.25">
      <c r="A428" s="226"/>
      <c r="B428" s="235"/>
      <c r="C428" s="241"/>
      <c r="D428" s="237"/>
      <c r="E428" s="238"/>
      <c r="F428" s="241"/>
      <c r="G428" s="331" t="s">
        <v>13</v>
      </c>
      <c r="H428" s="331"/>
      <c r="I428" s="240"/>
      <c r="J428" s="228">
        <f>SUM(G7:G424)</f>
        <v>68930427</v>
      </c>
      <c r="K428" s="234"/>
      <c r="L428" s="234"/>
      <c r="M428" s="234"/>
      <c r="N428" s="234"/>
      <c r="O428" s="234"/>
      <c r="P428" s="234"/>
    </row>
    <row r="429" spans="1:16" x14ac:dyDescent="0.25">
      <c r="A429" s="236"/>
      <c r="B429" s="238"/>
      <c r="C429" s="241"/>
      <c r="D429" s="237"/>
      <c r="E429" s="238"/>
      <c r="F429" s="241"/>
      <c r="G429" s="331" t="s">
        <v>14</v>
      </c>
      <c r="H429" s="331"/>
      <c r="I429" s="41"/>
      <c r="J429" s="230">
        <f>J427-J428</f>
        <v>223151857</v>
      </c>
      <c r="K429" s="234"/>
      <c r="L429" s="234"/>
      <c r="M429" s="234"/>
      <c r="N429" s="234"/>
      <c r="O429" s="234"/>
      <c r="P429" s="234"/>
    </row>
    <row r="430" spans="1:16" x14ac:dyDescent="0.25">
      <c r="A430" s="229"/>
      <c r="B430" s="231"/>
      <c r="C430" s="241"/>
      <c r="D430" s="232"/>
      <c r="E430" s="238"/>
      <c r="F430" s="241"/>
      <c r="G430" s="331" t="s">
        <v>15</v>
      </c>
      <c r="H430" s="331"/>
      <c r="I430" s="240"/>
      <c r="J430" s="228">
        <f>SUM(H7:H424)</f>
        <v>0</v>
      </c>
      <c r="K430" s="234"/>
      <c r="L430" s="234"/>
      <c r="M430" s="234"/>
      <c r="N430" s="234"/>
      <c r="O430" s="234"/>
      <c r="P430" s="234"/>
    </row>
    <row r="431" spans="1:16" x14ac:dyDescent="0.25">
      <c r="A431" s="236"/>
      <c r="B431" s="231"/>
      <c r="C431" s="241"/>
      <c r="D431" s="232"/>
      <c r="E431" s="238"/>
      <c r="F431" s="241"/>
      <c r="G431" s="331" t="s">
        <v>16</v>
      </c>
      <c r="H431" s="331"/>
      <c r="I431" s="240"/>
      <c r="J431" s="228">
        <f>J429+J430</f>
        <v>223151857</v>
      </c>
      <c r="K431" s="234"/>
      <c r="L431" s="234"/>
      <c r="M431" s="234"/>
      <c r="N431" s="234"/>
      <c r="O431" s="234"/>
      <c r="P431" s="234"/>
    </row>
    <row r="432" spans="1:16" x14ac:dyDescent="0.25">
      <c r="A432" s="236"/>
      <c r="B432" s="231"/>
      <c r="C432" s="241"/>
      <c r="D432" s="232"/>
      <c r="E432" s="238"/>
      <c r="F432" s="241"/>
      <c r="G432" s="331" t="s">
        <v>5</v>
      </c>
      <c r="H432" s="331"/>
      <c r="I432" s="240"/>
      <c r="J432" s="228">
        <f>SUM(I7:I424)</f>
        <v>221312343</v>
      </c>
      <c r="K432" s="234"/>
      <c r="L432" s="234"/>
      <c r="M432" s="234"/>
      <c r="N432" s="234"/>
      <c r="O432" s="234"/>
      <c r="P432" s="234"/>
    </row>
    <row r="433" spans="1:16" x14ac:dyDescent="0.25">
      <c r="A433" s="236"/>
      <c r="B433" s="231"/>
      <c r="C433" s="241"/>
      <c r="D433" s="232"/>
      <c r="E433" s="238"/>
      <c r="F433" s="241"/>
      <c r="G433" s="331" t="s">
        <v>32</v>
      </c>
      <c r="H433" s="331"/>
      <c r="I433" s="241" t="str">
        <f>IF(J433&gt;0,"SALDO",IF(J433&lt;0,"PIUTANG",IF(J433=0,"LUNAS")))</f>
        <v>PIUTANG</v>
      </c>
      <c r="J433" s="228">
        <f>J432-J431</f>
        <v>-1839514</v>
      </c>
      <c r="K433" s="234"/>
      <c r="L433" s="234"/>
      <c r="M433" s="234"/>
      <c r="N433" s="234"/>
      <c r="O433" s="234"/>
      <c r="P433" s="234"/>
    </row>
    <row r="434" spans="1:16" x14ac:dyDescent="0.25">
      <c r="A434" s="236"/>
      <c r="K434" s="234"/>
      <c r="L434" s="234"/>
      <c r="M434" s="234"/>
      <c r="N434" s="234"/>
      <c r="O434" s="234"/>
      <c r="P434" s="234"/>
    </row>
  </sheetData>
  <mergeCells count="15">
    <mergeCell ref="G433:H433"/>
    <mergeCell ref="G427:H427"/>
    <mergeCell ref="G428:H428"/>
    <mergeCell ref="G429:H429"/>
    <mergeCell ref="G430:H430"/>
    <mergeCell ref="G431:H431"/>
    <mergeCell ref="G432:H43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65"/>
  <sheetViews>
    <sheetView workbookViewId="0">
      <pane ySplit="7" topLeftCell="A36" activePane="bottomLeft" state="frozen"/>
      <selection pane="bottomLeft" activeCell="H48" sqref="H4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5" t="s">
        <v>22</v>
      </c>
      <c r="G1" s="325"/>
      <c r="H1" s="325"/>
      <c r="I1" s="38" t="s">
        <v>90</v>
      </c>
      <c r="J1" s="20"/>
      <c r="L1" s="37">
        <f>SUM(D23:D43)</f>
        <v>2978598</v>
      </c>
      <c r="M1" s="37">
        <v>2411238</v>
      </c>
      <c r="N1" s="37">
        <f>L1-M1</f>
        <v>567360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220">
        <f>J59*-1</f>
        <v>8772255</v>
      </c>
      <c r="J2" s="20"/>
      <c r="L2" s="219">
        <f>SUM(H23:H43)</f>
        <v>475000</v>
      </c>
      <c r="M2" s="219">
        <v>410000</v>
      </c>
      <c r="N2" s="219">
        <f>L2-M2</f>
        <v>65000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3453598</v>
      </c>
    </row>
    <row r="5" spans="1:16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6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6" x14ac:dyDescent="0.25">
      <c r="A7" s="34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3"/>
      <c r="I7" s="351"/>
      <c r="J7" s="341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98">
        <v>43234</v>
      </c>
      <c r="B37" s="99">
        <v>180163651</v>
      </c>
      <c r="C37" s="100">
        <v>1</v>
      </c>
      <c r="D37" s="34">
        <v>141838</v>
      </c>
      <c r="E37" s="101"/>
      <c r="F37" s="99"/>
      <c r="G37" s="34"/>
      <c r="H37" s="102">
        <v>47000</v>
      </c>
      <c r="I37" s="102"/>
      <c r="J37" s="34"/>
      <c r="K37" s="219"/>
      <c r="L37" s="219"/>
      <c r="M37" s="219"/>
      <c r="N37" s="219"/>
      <c r="O37" s="219"/>
      <c r="P37" s="219"/>
    </row>
    <row r="38" spans="1:16" s="234" customFormat="1" x14ac:dyDescent="0.25">
      <c r="A38" s="98">
        <v>43234</v>
      </c>
      <c r="B38" s="99">
        <v>180163652</v>
      </c>
      <c r="C38" s="100">
        <v>1</v>
      </c>
      <c r="D38" s="34">
        <v>141838</v>
      </c>
      <c r="E38" s="101"/>
      <c r="F38" s="99"/>
      <c r="G38" s="34"/>
      <c r="H38" s="102">
        <v>21000</v>
      </c>
      <c r="I38" s="102"/>
      <c r="J38" s="34"/>
      <c r="K38" s="219"/>
      <c r="L38" s="219"/>
      <c r="M38" s="219"/>
      <c r="N38" s="219"/>
      <c r="O38" s="219"/>
      <c r="P38" s="219"/>
    </row>
    <row r="39" spans="1:16" s="234" customFormat="1" x14ac:dyDescent="0.25">
      <c r="A39" s="98">
        <v>43234</v>
      </c>
      <c r="B39" s="99">
        <v>180163653</v>
      </c>
      <c r="C39" s="100">
        <v>1</v>
      </c>
      <c r="D39" s="34">
        <v>141838</v>
      </c>
      <c r="E39" s="101"/>
      <c r="F39" s="99"/>
      <c r="G39" s="34"/>
      <c r="H39" s="102">
        <v>10000</v>
      </c>
      <c r="I39" s="102"/>
      <c r="J39" s="34"/>
      <c r="K39" s="219"/>
      <c r="L39" s="219"/>
      <c r="M39" s="219"/>
      <c r="N39" s="219"/>
      <c r="O39" s="219"/>
      <c r="P39" s="219"/>
    </row>
    <row r="40" spans="1:16" s="234" customFormat="1" x14ac:dyDescent="0.25">
      <c r="A40" s="98">
        <v>43235</v>
      </c>
      <c r="B40" s="99">
        <v>180163877</v>
      </c>
      <c r="C40" s="100">
        <v>1</v>
      </c>
      <c r="D40" s="34">
        <v>141838</v>
      </c>
      <c r="E40" s="101"/>
      <c r="F40" s="99"/>
      <c r="G40" s="34"/>
      <c r="H40" s="102">
        <v>11000</v>
      </c>
      <c r="I40" s="102"/>
      <c r="J40" s="34"/>
      <c r="K40" s="219"/>
      <c r="L40" s="219"/>
      <c r="M40" s="219"/>
      <c r="N40" s="219"/>
      <c r="O40" s="219"/>
      <c r="P40" s="219"/>
    </row>
    <row r="41" spans="1:16" s="234" customFormat="1" x14ac:dyDescent="0.25">
      <c r="A41" s="98">
        <v>43235</v>
      </c>
      <c r="B41" s="99">
        <v>180163878</v>
      </c>
      <c r="C41" s="100">
        <v>1</v>
      </c>
      <c r="D41" s="34">
        <v>141838</v>
      </c>
      <c r="E41" s="101"/>
      <c r="F41" s="99"/>
      <c r="G41" s="34"/>
      <c r="H41" s="102">
        <v>11000</v>
      </c>
      <c r="I41" s="102"/>
      <c r="J41" s="34"/>
      <c r="K41" s="219"/>
      <c r="L41" s="219"/>
      <c r="M41" s="219"/>
      <c r="N41" s="219"/>
      <c r="O41" s="219"/>
      <c r="P41" s="219"/>
    </row>
    <row r="42" spans="1:16" s="234" customFormat="1" x14ac:dyDescent="0.25">
      <c r="A42" s="98">
        <v>43236</v>
      </c>
      <c r="B42" s="99">
        <v>180163959</v>
      </c>
      <c r="C42" s="100">
        <v>1</v>
      </c>
      <c r="D42" s="34">
        <v>141838</v>
      </c>
      <c r="E42" s="101"/>
      <c r="F42" s="99"/>
      <c r="G42" s="34"/>
      <c r="H42" s="102">
        <v>33000</v>
      </c>
      <c r="I42" s="102"/>
      <c r="J42" s="34"/>
      <c r="K42" s="219"/>
      <c r="L42" s="219"/>
      <c r="M42" s="219"/>
      <c r="N42" s="219"/>
      <c r="O42" s="219"/>
      <c r="P42" s="219"/>
    </row>
    <row r="43" spans="1:16" s="234" customFormat="1" x14ac:dyDescent="0.25">
      <c r="A43" s="98">
        <v>43236</v>
      </c>
      <c r="B43" s="99">
        <v>180163960</v>
      </c>
      <c r="C43" s="100">
        <v>1</v>
      </c>
      <c r="D43" s="34">
        <v>141838</v>
      </c>
      <c r="E43" s="101"/>
      <c r="F43" s="99"/>
      <c r="G43" s="34"/>
      <c r="H43" s="102">
        <v>10000</v>
      </c>
      <c r="I43" s="102"/>
      <c r="J43" s="34"/>
      <c r="K43" s="219"/>
      <c r="L43" s="219"/>
      <c r="M43" s="219"/>
      <c r="N43" s="219"/>
      <c r="O43" s="219"/>
      <c r="P43" s="219"/>
    </row>
    <row r="44" spans="1:16" s="234" customFormat="1" x14ac:dyDescent="0.25">
      <c r="A44" s="98">
        <v>43236</v>
      </c>
      <c r="B44" s="99">
        <v>180163962</v>
      </c>
      <c r="C44" s="100">
        <v>1</v>
      </c>
      <c r="D44" s="34">
        <v>141838</v>
      </c>
      <c r="E44" s="101"/>
      <c r="F44" s="99"/>
      <c r="G44" s="34"/>
      <c r="H44" s="102">
        <v>10000</v>
      </c>
      <c r="I44" s="102"/>
      <c r="J44" s="34"/>
      <c r="K44" s="219"/>
      <c r="L44" s="219"/>
      <c r="M44" s="219"/>
      <c r="N44" s="219"/>
      <c r="O44" s="219"/>
      <c r="P44" s="219"/>
    </row>
    <row r="45" spans="1:16" s="234" customFormat="1" x14ac:dyDescent="0.25">
      <c r="A45" s="98">
        <v>43237</v>
      </c>
      <c r="B45" s="99">
        <v>180164047</v>
      </c>
      <c r="C45" s="100">
        <v>1</v>
      </c>
      <c r="D45" s="34">
        <v>141838</v>
      </c>
      <c r="E45" s="101"/>
      <c r="F45" s="99"/>
      <c r="G45" s="34"/>
      <c r="H45" s="102">
        <v>14000</v>
      </c>
      <c r="I45" s="102"/>
      <c r="J45" s="34"/>
      <c r="K45" s="219"/>
      <c r="L45" s="219"/>
      <c r="M45" s="219"/>
      <c r="N45" s="219"/>
      <c r="O45" s="219"/>
      <c r="P45" s="219"/>
    </row>
    <row r="46" spans="1:16" s="234" customFormat="1" x14ac:dyDescent="0.25">
      <c r="A46" s="98">
        <v>43237</v>
      </c>
      <c r="B46" s="99">
        <v>180164048</v>
      </c>
      <c r="C46" s="100">
        <v>1</v>
      </c>
      <c r="D46" s="34">
        <v>141838</v>
      </c>
      <c r="E46" s="101"/>
      <c r="F46" s="99"/>
      <c r="G46" s="34"/>
      <c r="H46" s="102">
        <v>10000</v>
      </c>
      <c r="I46" s="102"/>
      <c r="J46" s="34"/>
      <c r="K46" s="219"/>
      <c r="L46" s="219"/>
      <c r="M46" s="219"/>
      <c r="N46" s="219"/>
      <c r="O46" s="219"/>
      <c r="P46" s="219"/>
    </row>
    <row r="47" spans="1:16" s="234" customFormat="1" x14ac:dyDescent="0.25">
      <c r="A47" s="98">
        <v>43237</v>
      </c>
      <c r="B47" s="99">
        <v>180164078</v>
      </c>
      <c r="C47" s="100">
        <v>50</v>
      </c>
      <c r="D47" s="34">
        <v>7091875</v>
      </c>
      <c r="E47" s="101"/>
      <c r="F47" s="99"/>
      <c r="G47" s="34"/>
      <c r="H47" s="102">
        <v>85000</v>
      </c>
      <c r="I47" s="102"/>
      <c r="J47" s="34"/>
      <c r="K47" s="219"/>
      <c r="L47" s="219"/>
      <c r="M47" s="219"/>
      <c r="N47" s="219"/>
      <c r="O47" s="219"/>
      <c r="P47" s="219"/>
    </row>
    <row r="48" spans="1:16" s="234" customFormat="1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219"/>
      <c r="L48" s="219"/>
      <c r="M48" s="219"/>
      <c r="N48" s="219"/>
      <c r="O48" s="219"/>
      <c r="P48" s="219"/>
    </row>
    <row r="49" spans="1:16" s="2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4" customFormat="1" x14ac:dyDescent="0.25">
      <c r="A50" s="236"/>
      <c r="B50" s="235"/>
      <c r="C50" s="241"/>
      <c r="D50" s="237"/>
      <c r="E50" s="238"/>
      <c r="F50" s="235"/>
      <c r="G50" s="237"/>
      <c r="H50" s="240"/>
      <c r="I50" s="240"/>
      <c r="J50" s="237"/>
      <c r="K50" s="219"/>
      <c r="L50" s="219"/>
      <c r="M50" s="219"/>
      <c r="N50" s="219"/>
      <c r="O50" s="219"/>
      <c r="P50" s="219"/>
    </row>
    <row r="51" spans="1:16" s="234" customFormat="1" x14ac:dyDescent="0.25">
      <c r="A51" s="4"/>
      <c r="B51" s="8" t="s">
        <v>11</v>
      </c>
      <c r="C51" s="77">
        <f>SUM(C8:C50)</f>
        <v>325</v>
      </c>
      <c r="D51" s="9"/>
      <c r="E51" s="224" t="s">
        <v>11</v>
      </c>
      <c r="F51" s="224">
        <f>SUM(F8:F50)</f>
        <v>1</v>
      </c>
      <c r="G51" s="225">
        <f>SUM(G8:G50)</f>
        <v>98525</v>
      </c>
      <c r="H51" s="240"/>
      <c r="I51" s="240"/>
      <c r="J51" s="237"/>
      <c r="K51" s="219"/>
      <c r="L51" s="219"/>
      <c r="M51" s="219"/>
      <c r="N51" s="219"/>
      <c r="O51" s="219"/>
      <c r="P51" s="219"/>
    </row>
    <row r="52" spans="1:16" s="234" customFormat="1" x14ac:dyDescent="0.25">
      <c r="A52" s="4"/>
      <c r="B52" s="8"/>
      <c r="C52" s="77"/>
      <c r="D52" s="9"/>
      <c r="E52" s="238"/>
      <c r="F52" s="235"/>
      <c r="G52" s="237"/>
      <c r="H52" s="240"/>
      <c r="I52" s="240"/>
      <c r="J52" s="237"/>
      <c r="K52" s="219"/>
      <c r="L52" s="219"/>
      <c r="M52" s="219"/>
      <c r="N52" s="219"/>
      <c r="O52" s="219"/>
      <c r="P52" s="219"/>
    </row>
    <row r="53" spans="1:16" s="234" customFormat="1" x14ac:dyDescent="0.25">
      <c r="A53" s="10"/>
      <c r="B53" s="11"/>
      <c r="C53" s="40"/>
      <c r="D53" s="6"/>
      <c r="E53" s="8"/>
      <c r="F53" s="235"/>
      <c r="G53" s="331" t="s">
        <v>12</v>
      </c>
      <c r="H53" s="331"/>
      <c r="I53" s="39"/>
      <c r="J53" s="13">
        <f>SUM(D8:D50)</f>
        <v>26736426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4"/>
      <c r="B54" s="3"/>
      <c r="C54" s="40"/>
      <c r="D54" s="6"/>
      <c r="E54" s="8"/>
      <c r="F54" s="235"/>
      <c r="G54" s="331" t="s">
        <v>13</v>
      </c>
      <c r="H54" s="331"/>
      <c r="I54" s="39"/>
      <c r="J54" s="13">
        <f>SUM(G8:G50)</f>
        <v>98525</v>
      </c>
      <c r="K54" s="219"/>
      <c r="L54" s="219"/>
      <c r="M54" s="219"/>
      <c r="N54" s="219"/>
      <c r="O54" s="219"/>
      <c r="P54" s="219"/>
    </row>
    <row r="55" spans="1:16" s="234" customFormat="1" x14ac:dyDescent="0.25">
      <c r="A55" s="14"/>
      <c r="B55" s="7"/>
      <c r="C55" s="40"/>
      <c r="D55" s="6"/>
      <c r="E55" s="7"/>
      <c r="F55" s="235"/>
      <c r="G55" s="331" t="s">
        <v>14</v>
      </c>
      <c r="H55" s="331"/>
      <c r="I55" s="41"/>
      <c r="J55" s="15">
        <f>J53-J54</f>
        <v>26637901</v>
      </c>
      <c r="K55" s="219"/>
      <c r="L55" s="219"/>
      <c r="M55" s="219"/>
      <c r="N55" s="219"/>
      <c r="O55" s="219"/>
      <c r="P55" s="219"/>
    </row>
    <row r="56" spans="1:16" s="234" customFormat="1" x14ac:dyDescent="0.25">
      <c r="A56" s="4"/>
      <c r="B56" s="16"/>
      <c r="C56" s="40"/>
      <c r="D56" s="17"/>
      <c r="E56" s="7"/>
      <c r="F56" s="8"/>
      <c r="G56" s="331" t="s">
        <v>15</v>
      </c>
      <c r="H56" s="331"/>
      <c r="I56" s="39"/>
      <c r="J56" s="13">
        <f>SUM(H8:H52)</f>
        <v>957500</v>
      </c>
      <c r="K56" s="219"/>
      <c r="L56" s="219"/>
      <c r="M56" s="219"/>
      <c r="N56" s="219"/>
      <c r="O56" s="219"/>
      <c r="P56" s="219"/>
    </row>
    <row r="57" spans="1:16" x14ac:dyDescent="0.25">
      <c r="A57" s="4"/>
      <c r="B57" s="16"/>
      <c r="C57" s="40"/>
      <c r="D57" s="17"/>
      <c r="E57" s="7"/>
      <c r="F57" s="8"/>
      <c r="G57" s="331" t="s">
        <v>16</v>
      </c>
      <c r="H57" s="331"/>
      <c r="I57" s="39"/>
      <c r="J57" s="13">
        <f>J55+J56</f>
        <v>27595401</v>
      </c>
    </row>
    <row r="58" spans="1:16" x14ac:dyDescent="0.25">
      <c r="A58" s="4"/>
      <c r="B58" s="16"/>
      <c r="C58" s="40"/>
      <c r="D58" s="17"/>
      <c r="E58" s="7"/>
      <c r="F58" s="3"/>
      <c r="G58" s="331" t="s">
        <v>5</v>
      </c>
      <c r="H58" s="331"/>
      <c r="I58" s="39"/>
      <c r="J58" s="13">
        <f>SUM(I8:I52)</f>
        <v>18823146</v>
      </c>
    </row>
    <row r="59" spans="1:16" x14ac:dyDescent="0.25">
      <c r="A59" s="4"/>
      <c r="B59" s="16"/>
      <c r="C59" s="40"/>
      <c r="D59" s="17"/>
      <c r="E59" s="7"/>
      <c r="F59" s="3"/>
      <c r="G59" s="331" t="s">
        <v>32</v>
      </c>
      <c r="H59" s="331"/>
      <c r="I59" s="40" t="str">
        <f>IF(J59&gt;0,"SALDO",IF(J59&lt;0,"PIUTANG",IF(J59=0,"LUNAS")))</f>
        <v>PIUTANG</v>
      </c>
      <c r="J59" s="13">
        <f>J58-J57</f>
        <v>-8772255</v>
      </c>
    </row>
    <row r="60" spans="1:16" x14ac:dyDescent="0.25">
      <c r="F60" s="37"/>
      <c r="G60" s="37"/>
      <c r="J60" s="37"/>
    </row>
    <row r="61" spans="1:16" x14ac:dyDescent="0.25">
      <c r="C61" s="37"/>
      <c r="D61" s="37"/>
      <c r="F61" s="37"/>
      <c r="G61" s="37"/>
      <c r="J61" s="37"/>
      <c r="L61"/>
      <c r="M61"/>
      <c r="N61"/>
      <c r="O61"/>
      <c r="P61"/>
    </row>
    <row r="62" spans="1:16" x14ac:dyDescent="0.25">
      <c r="C62" s="37"/>
      <c r="D62" s="37"/>
      <c r="F62" s="37"/>
      <c r="G62" s="37"/>
      <c r="J62" s="37"/>
      <c r="L62"/>
      <c r="M62"/>
      <c r="N62"/>
      <c r="O62"/>
      <c r="P62"/>
    </row>
    <row r="63" spans="1:16" x14ac:dyDescent="0.25">
      <c r="C63" s="37"/>
      <c r="D63" s="37"/>
      <c r="F63" s="37"/>
      <c r="G63" s="37"/>
      <c r="J63" s="37"/>
      <c r="L63"/>
      <c r="M63"/>
      <c r="N63"/>
      <c r="O63"/>
      <c r="P63"/>
    </row>
    <row r="64" spans="1:16" x14ac:dyDescent="0.25">
      <c r="C64" s="37"/>
      <c r="D64" s="37"/>
      <c r="F64" s="37"/>
      <c r="G64" s="37"/>
      <c r="J64" s="37"/>
      <c r="L64"/>
      <c r="M64"/>
      <c r="N64"/>
      <c r="O64"/>
      <c r="P64"/>
    </row>
    <row r="65" spans="3:16" x14ac:dyDescent="0.25">
      <c r="C65" s="37"/>
      <c r="D65" s="37"/>
      <c r="L65"/>
      <c r="M65"/>
      <c r="N65"/>
      <c r="O65"/>
      <c r="P65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5"/>
  <sheetViews>
    <sheetView workbookViewId="0">
      <pane ySplit="7" topLeftCell="A35" activePane="bottomLeft" state="frozen"/>
      <selection pane="bottomLeft" activeCell="D42" sqref="D4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5" t="s">
        <v>22</v>
      </c>
      <c r="G1" s="325"/>
      <c r="H1" s="325"/>
      <c r="I1" s="38" t="s">
        <v>37</v>
      </c>
      <c r="J1" s="20"/>
      <c r="L1" s="37">
        <f>SUM(D36:D39)</f>
        <v>4330988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J55*-1</f>
        <v>526055</v>
      </c>
      <c r="J2" s="20"/>
      <c r="L2" s="37">
        <f>SUM(G36:G40)</f>
        <v>1766795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2564193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M5" s="37"/>
    </row>
    <row r="6" spans="1:17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  <c r="M6" s="37"/>
    </row>
    <row r="7" spans="1:17" x14ac:dyDescent="0.25">
      <c r="A7" s="34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3"/>
      <c r="I7" s="351"/>
      <c r="J7" s="34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98">
        <v>43237</v>
      </c>
      <c r="B41" s="99">
        <v>180164054</v>
      </c>
      <c r="C41" s="100">
        <v>6</v>
      </c>
      <c r="D41" s="34">
        <v>525875</v>
      </c>
      <c r="E41" s="101"/>
      <c r="F41" s="99"/>
      <c r="G41" s="34"/>
      <c r="H41" s="102"/>
      <c r="I41" s="102"/>
      <c r="J41" s="34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138"/>
      <c r="L45" s="138"/>
      <c r="M45" s="138"/>
      <c r="N45" s="138"/>
      <c r="O45" s="138"/>
      <c r="P45" s="138"/>
      <c r="Q45" s="138"/>
    </row>
    <row r="46" spans="1:17" x14ac:dyDescent="0.25">
      <c r="A46" s="4"/>
      <c r="B46" s="3"/>
      <c r="C46" s="40"/>
      <c r="D46" s="6"/>
      <c r="E46" s="7"/>
      <c r="F46" s="3"/>
      <c r="G46" s="6"/>
      <c r="H46" s="39"/>
      <c r="I46" s="39"/>
      <c r="J46" s="6"/>
      <c r="M46" s="37"/>
    </row>
    <row r="47" spans="1:17" x14ac:dyDescent="0.25">
      <c r="A47" s="4"/>
      <c r="B47" s="8" t="s">
        <v>11</v>
      </c>
      <c r="C47" s="77">
        <f>SUM(C8:C46)</f>
        <v>231</v>
      </c>
      <c r="D47" s="9"/>
      <c r="E47" s="8" t="s">
        <v>11</v>
      </c>
      <c r="F47" s="8">
        <f>SUM(F8:F46)</f>
        <v>49</v>
      </c>
      <c r="G47" s="5"/>
      <c r="H47" s="40"/>
      <c r="I47" s="40"/>
      <c r="J47" s="5"/>
      <c r="M47" s="37"/>
    </row>
    <row r="48" spans="1:17" x14ac:dyDescent="0.25">
      <c r="A48" s="4"/>
      <c r="B48" s="8"/>
      <c r="C48" s="77"/>
      <c r="D48" s="9"/>
      <c r="E48" s="8"/>
      <c r="F48" s="8"/>
      <c r="G48" s="32"/>
      <c r="H48" s="52"/>
      <c r="I48" s="40"/>
      <c r="J48" s="5"/>
      <c r="M48" s="37"/>
    </row>
    <row r="49" spans="1:13" x14ac:dyDescent="0.25">
      <c r="A49" s="10"/>
      <c r="B49" s="11"/>
      <c r="C49" s="40"/>
      <c r="D49" s="6"/>
      <c r="E49" s="8"/>
      <c r="F49" s="3"/>
      <c r="G49" s="331" t="s">
        <v>12</v>
      </c>
      <c r="H49" s="331"/>
      <c r="I49" s="39"/>
      <c r="J49" s="13">
        <f>SUM(D8:D46)</f>
        <v>26644719</v>
      </c>
      <c r="M49" s="37"/>
    </row>
    <row r="50" spans="1:13" x14ac:dyDescent="0.25">
      <c r="A50" s="4"/>
      <c r="B50" s="3"/>
      <c r="C50" s="40"/>
      <c r="D50" s="6"/>
      <c r="E50" s="7"/>
      <c r="F50" s="3"/>
      <c r="G50" s="331" t="s">
        <v>13</v>
      </c>
      <c r="H50" s="331"/>
      <c r="I50" s="39"/>
      <c r="J50" s="13">
        <f>SUM(G8:G46)</f>
        <v>6134971</v>
      </c>
      <c r="M50" s="37"/>
    </row>
    <row r="51" spans="1:13" x14ac:dyDescent="0.25">
      <c r="A51" s="14"/>
      <c r="B51" s="7"/>
      <c r="C51" s="40"/>
      <c r="D51" s="6"/>
      <c r="E51" s="7"/>
      <c r="F51" s="3"/>
      <c r="G51" s="331" t="s">
        <v>14</v>
      </c>
      <c r="H51" s="331"/>
      <c r="I51" s="41"/>
      <c r="J51" s="15">
        <f>J49-J50</f>
        <v>20509748</v>
      </c>
      <c r="M51" s="37"/>
    </row>
    <row r="52" spans="1:13" x14ac:dyDescent="0.25">
      <c r="A52" s="4"/>
      <c r="B52" s="16"/>
      <c r="C52" s="40"/>
      <c r="D52" s="17"/>
      <c r="E52" s="7"/>
      <c r="F52" s="3"/>
      <c r="G52" s="331" t="s">
        <v>15</v>
      </c>
      <c r="H52" s="331"/>
      <c r="I52" s="39"/>
      <c r="J52" s="13">
        <f>SUM(H8:H47)</f>
        <v>0</v>
      </c>
      <c r="M52" s="37"/>
    </row>
    <row r="53" spans="1:13" x14ac:dyDescent="0.25">
      <c r="A53" s="4"/>
      <c r="B53" s="16"/>
      <c r="C53" s="40"/>
      <c r="D53" s="17"/>
      <c r="E53" s="7"/>
      <c r="F53" s="3"/>
      <c r="G53" s="331" t="s">
        <v>16</v>
      </c>
      <c r="H53" s="331"/>
      <c r="I53" s="39"/>
      <c r="J53" s="13">
        <f>J51+J52</f>
        <v>20509748</v>
      </c>
      <c r="M53" s="37"/>
    </row>
    <row r="54" spans="1:13" x14ac:dyDescent="0.25">
      <c r="A54" s="4"/>
      <c r="B54" s="16"/>
      <c r="C54" s="40"/>
      <c r="D54" s="17"/>
      <c r="E54" s="7"/>
      <c r="F54" s="3"/>
      <c r="G54" s="331" t="s">
        <v>5</v>
      </c>
      <c r="H54" s="331"/>
      <c r="I54" s="39"/>
      <c r="J54" s="13">
        <f>SUM(I8:I47)</f>
        <v>19983693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31" t="s">
        <v>32</v>
      </c>
      <c r="H55" s="331"/>
      <c r="I55" s="40" t="str">
        <f>IF(J55&gt;0,"SALDO",IF(J55&lt;0,"PIUTANG",IF(J55=0,"LUNAS")))</f>
        <v>PIUTANG</v>
      </c>
      <c r="J55" s="13">
        <f>J54-J53</f>
        <v>-526055</v>
      </c>
      <c r="M55" s="37"/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0"/>
  <sheetViews>
    <sheetView workbookViewId="0">
      <pane ySplit="7" topLeftCell="A8" activePane="bottomLeft" state="frozen"/>
      <selection pane="bottomLeft" activeCell="N16" sqref="N1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5" t="s">
        <v>22</v>
      </c>
      <c r="G1" s="325"/>
      <c r="H1" s="325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5" t="s">
        <v>21</v>
      </c>
      <c r="G2" s="325"/>
      <c r="H2" s="325"/>
      <c r="I2" s="38">
        <f>J30*-1</f>
        <v>4680138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  <c r="L5" s="18"/>
    </row>
    <row r="6" spans="1:13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36" t="s">
        <v>4</v>
      </c>
      <c r="I6" s="350" t="s">
        <v>5</v>
      </c>
      <c r="J6" s="340" t="s">
        <v>6</v>
      </c>
    </row>
    <row r="7" spans="1:13" x14ac:dyDescent="0.25">
      <c r="A7" s="34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7"/>
      <c r="I7" s="351"/>
      <c r="J7" s="341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/>
      <c r="J19" s="34"/>
      <c r="L19" s="239"/>
    </row>
    <row r="20" spans="1:12" s="234" customFormat="1" x14ac:dyDescent="0.25">
      <c r="A20" s="98"/>
      <c r="B20" s="99"/>
      <c r="C20" s="254"/>
      <c r="D20" s="34"/>
      <c r="E20" s="101"/>
      <c r="F20" s="99"/>
      <c r="G20" s="34"/>
      <c r="H20" s="101"/>
      <c r="I20" s="102"/>
      <c r="J20" s="34"/>
      <c r="L20" s="239"/>
    </row>
    <row r="21" spans="1:12" x14ac:dyDescent="0.25">
      <c r="A21" s="4"/>
      <c r="B21" s="3"/>
      <c r="C21" s="26"/>
      <c r="D21" s="6"/>
      <c r="E21" s="7"/>
      <c r="F21" s="3"/>
      <c r="G21" s="6"/>
      <c r="H21" s="7"/>
      <c r="I21" s="39"/>
      <c r="J21" s="6"/>
    </row>
    <row r="22" spans="1:12" x14ac:dyDescent="0.25">
      <c r="A22" s="4"/>
      <c r="B22" s="8" t="s">
        <v>11</v>
      </c>
      <c r="C22" s="27">
        <f>SUM(C8:C21)</f>
        <v>461</v>
      </c>
      <c r="D22" s="9"/>
      <c r="E22" s="8" t="s">
        <v>11</v>
      </c>
      <c r="F22" s="8">
        <f>SUM(F8:F21)</f>
        <v>79</v>
      </c>
      <c r="G22" s="5"/>
      <c r="H22" s="3"/>
      <c r="I22" s="40"/>
      <c r="J22" s="5"/>
    </row>
    <row r="23" spans="1:12" x14ac:dyDescent="0.25">
      <c r="A23" s="4"/>
      <c r="B23" s="8"/>
      <c r="C23" s="27"/>
      <c r="D23" s="9"/>
      <c r="E23" s="8"/>
      <c r="F23" s="8"/>
      <c r="G23" s="32"/>
      <c r="H23" s="33"/>
      <c r="I23" s="40"/>
      <c r="J23" s="5"/>
    </row>
    <row r="24" spans="1:12" x14ac:dyDescent="0.25">
      <c r="A24" s="10"/>
      <c r="B24" s="11"/>
      <c r="C24" s="26"/>
      <c r="D24" s="6"/>
      <c r="E24" s="8"/>
      <c r="F24" s="3"/>
      <c r="G24" s="331" t="s">
        <v>12</v>
      </c>
      <c r="H24" s="331"/>
      <c r="I24" s="39"/>
      <c r="J24" s="13">
        <f>SUM(D8:D21)</f>
        <v>48461615</v>
      </c>
    </row>
    <row r="25" spans="1:12" x14ac:dyDescent="0.25">
      <c r="A25" s="4"/>
      <c r="B25" s="3"/>
      <c r="C25" s="26"/>
      <c r="D25" s="6"/>
      <c r="E25" s="7"/>
      <c r="F25" s="3"/>
      <c r="G25" s="331" t="s">
        <v>13</v>
      </c>
      <c r="H25" s="331"/>
      <c r="I25" s="39"/>
      <c r="J25" s="13">
        <f>SUM(G8:G21)</f>
        <v>8877477</v>
      </c>
    </row>
    <row r="26" spans="1:12" x14ac:dyDescent="0.25">
      <c r="A26" s="14"/>
      <c r="B26" s="7"/>
      <c r="C26" s="26"/>
      <c r="D26" s="6"/>
      <c r="E26" s="7"/>
      <c r="F26" s="3"/>
      <c r="G26" s="331" t="s">
        <v>14</v>
      </c>
      <c r="H26" s="331"/>
      <c r="I26" s="41"/>
      <c r="J26" s="15">
        <f>J24-J25</f>
        <v>39584138</v>
      </c>
    </row>
    <row r="27" spans="1:12" x14ac:dyDescent="0.25">
      <c r="A27" s="4"/>
      <c r="B27" s="16"/>
      <c r="C27" s="26"/>
      <c r="D27" s="17"/>
      <c r="E27" s="7"/>
      <c r="F27" s="3"/>
      <c r="G27" s="331" t="s">
        <v>15</v>
      </c>
      <c r="H27" s="331"/>
      <c r="I27" s="39"/>
      <c r="J27" s="13">
        <f>SUM(H8:H22)</f>
        <v>0</v>
      </c>
    </row>
    <row r="28" spans="1:12" x14ac:dyDescent="0.25">
      <c r="A28" s="4"/>
      <c r="B28" s="16"/>
      <c r="C28" s="26"/>
      <c r="D28" s="17"/>
      <c r="E28" s="7"/>
      <c r="F28" s="3"/>
      <c r="G28" s="331" t="s">
        <v>16</v>
      </c>
      <c r="H28" s="331"/>
      <c r="I28" s="39"/>
      <c r="J28" s="13">
        <f>J26+J27</f>
        <v>39584138</v>
      </c>
    </row>
    <row r="29" spans="1:12" x14ac:dyDescent="0.25">
      <c r="A29" s="4"/>
      <c r="B29" s="16"/>
      <c r="C29" s="26"/>
      <c r="D29" s="17"/>
      <c r="E29" s="7"/>
      <c r="F29" s="3"/>
      <c r="G29" s="331" t="s">
        <v>5</v>
      </c>
      <c r="H29" s="331"/>
      <c r="I29" s="39"/>
      <c r="J29" s="13">
        <f>SUM(I8:I22)</f>
        <v>34904000</v>
      </c>
    </row>
    <row r="30" spans="1:12" x14ac:dyDescent="0.25">
      <c r="A30" s="4"/>
      <c r="B30" s="16"/>
      <c r="C30" s="26"/>
      <c r="D30" s="17"/>
      <c r="E30" s="7"/>
      <c r="F30" s="3"/>
      <c r="G30" s="331" t="s">
        <v>32</v>
      </c>
      <c r="H30" s="331"/>
      <c r="I30" s="40" t="str">
        <f>IF(J30&gt;0,"SALDO",IF(J30&lt;0,"PIUTANG",IF(J30=0,"LUNAS")))</f>
        <v>PIUTANG</v>
      </c>
      <c r="J30" s="13">
        <f>J29-J28</f>
        <v>-4680138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B14" sqref="B14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J33*-1</f>
        <v>3990788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41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46</v>
      </c>
      <c r="G25" s="225">
        <f>SUM(G8:G24)</f>
        <v>4444826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1" t="s">
        <v>12</v>
      </c>
      <c r="H27" s="331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1" t="s">
        <v>13</v>
      </c>
      <c r="H28" s="331"/>
      <c r="I28" s="240"/>
      <c r="J28" s="228">
        <f>SUM(G8:G24)</f>
        <v>4444826</v>
      </c>
    </row>
    <row r="29" spans="1:10" x14ac:dyDescent="0.25">
      <c r="A29" s="229"/>
      <c r="B29" s="238"/>
      <c r="C29" s="241"/>
      <c r="D29" s="237"/>
      <c r="E29" s="238"/>
      <c r="F29" s="235"/>
      <c r="G29" s="331" t="s">
        <v>14</v>
      </c>
      <c r="H29" s="331"/>
      <c r="I29" s="41"/>
      <c r="J29" s="230">
        <f>J27-J28</f>
        <v>31290788</v>
      </c>
    </row>
    <row r="30" spans="1:10" x14ac:dyDescent="0.25">
      <c r="A30" s="236"/>
      <c r="B30" s="231"/>
      <c r="C30" s="241"/>
      <c r="D30" s="232"/>
      <c r="E30" s="238"/>
      <c r="F30" s="224"/>
      <c r="G30" s="331" t="s">
        <v>15</v>
      </c>
      <c r="H30" s="331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1" t="s">
        <v>16</v>
      </c>
      <c r="H31" s="331"/>
      <c r="I31" s="240"/>
      <c r="J31" s="228">
        <f>J29+J30</f>
        <v>31290788</v>
      </c>
    </row>
    <row r="32" spans="1:10" x14ac:dyDescent="0.25">
      <c r="A32" s="236"/>
      <c r="B32" s="231"/>
      <c r="C32" s="241"/>
      <c r="D32" s="232"/>
      <c r="E32" s="238"/>
      <c r="F32" s="235"/>
      <c r="G32" s="331" t="s">
        <v>5</v>
      </c>
      <c r="H32" s="331"/>
      <c r="I32" s="240"/>
      <c r="J32" s="228">
        <f>SUM(I8:I26)</f>
        <v>27300000</v>
      </c>
    </row>
    <row r="33" spans="1:16" x14ac:dyDescent="0.25">
      <c r="A33" s="236"/>
      <c r="B33" s="231"/>
      <c r="C33" s="241"/>
      <c r="D33" s="232"/>
      <c r="E33" s="238"/>
      <c r="F33" s="235"/>
      <c r="G33" s="331" t="s">
        <v>32</v>
      </c>
      <c r="H33" s="331"/>
      <c r="I33" s="241" t="str">
        <f>IF(J33&gt;0,"SALDO",IF(J33&lt;0,"PIUTANG",IF(J33=0,"LUNAS")))</f>
        <v>PIUTANG</v>
      </c>
      <c r="J33" s="228">
        <f>J32-J31</f>
        <v>-3990788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19" sqref="H1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5" t="s">
        <v>21</v>
      </c>
      <c r="G2" s="325"/>
      <c r="H2" s="325"/>
      <c r="I2" s="220">
        <f>J33*-1</f>
        <v>-2261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4"/>
    </row>
    <row r="6" spans="1:10" x14ac:dyDescent="0.25">
      <c r="A6" s="345" t="s">
        <v>2</v>
      </c>
      <c r="B6" s="347" t="s">
        <v>3</v>
      </c>
      <c r="C6" s="348"/>
      <c r="D6" s="348"/>
      <c r="E6" s="348"/>
      <c r="F6" s="348"/>
      <c r="G6" s="349"/>
      <c r="H6" s="352" t="s">
        <v>4</v>
      </c>
      <c r="I6" s="350" t="s">
        <v>5</v>
      </c>
      <c r="J6" s="340" t="s">
        <v>6</v>
      </c>
    </row>
    <row r="7" spans="1:10" x14ac:dyDescent="0.25">
      <c r="A7" s="346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3"/>
      <c r="I7" s="351"/>
      <c r="J7" s="341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98">
        <v>43226</v>
      </c>
      <c r="B15" s="99">
        <v>180162702</v>
      </c>
      <c r="C15" s="100">
        <v>58</v>
      </c>
      <c r="D15" s="34">
        <v>5856988</v>
      </c>
      <c r="E15" s="101">
        <v>180042631</v>
      </c>
      <c r="F15" s="99">
        <v>9</v>
      </c>
      <c r="G15" s="34">
        <v>984725</v>
      </c>
      <c r="H15" s="102"/>
      <c r="I15" s="102">
        <v>4873000</v>
      </c>
      <c r="J15" s="34" t="s">
        <v>17</v>
      </c>
    </row>
    <row r="16" spans="1:10" x14ac:dyDescent="0.25">
      <c r="A16" s="98">
        <v>43234</v>
      </c>
      <c r="B16" s="99">
        <v>180163698</v>
      </c>
      <c r="C16" s="100">
        <v>66</v>
      </c>
      <c r="D16" s="34">
        <v>6596888</v>
      </c>
      <c r="E16" s="101">
        <v>180042895</v>
      </c>
      <c r="F16" s="99">
        <v>7</v>
      </c>
      <c r="G16" s="34">
        <v>733425</v>
      </c>
      <c r="H16" s="102"/>
      <c r="I16" s="102">
        <v>5864000</v>
      </c>
      <c r="J16" s="34" t="s">
        <v>17</v>
      </c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255</v>
      </c>
      <c r="D25" s="225"/>
      <c r="E25" s="224" t="s">
        <v>11</v>
      </c>
      <c r="F25" s="224">
        <f>SUM(F8:F24)</f>
        <v>45</v>
      </c>
      <c r="G25" s="225">
        <f>SUM(G8:G24)</f>
        <v>4730863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1" t="s">
        <v>12</v>
      </c>
      <c r="H27" s="331"/>
      <c r="I27" s="240"/>
      <c r="J27" s="228">
        <f>SUM(D8:D24)</f>
        <v>26010602</v>
      </c>
    </row>
    <row r="28" spans="1:10" x14ac:dyDescent="0.25">
      <c r="A28" s="236"/>
      <c r="B28" s="235"/>
      <c r="C28" s="241"/>
      <c r="D28" s="237"/>
      <c r="E28" s="224"/>
      <c r="F28" s="235"/>
      <c r="G28" s="331" t="s">
        <v>13</v>
      </c>
      <c r="H28" s="331"/>
      <c r="I28" s="240"/>
      <c r="J28" s="228">
        <f>SUM(G8:G24)</f>
        <v>4730863</v>
      </c>
    </row>
    <row r="29" spans="1:10" x14ac:dyDescent="0.25">
      <c r="A29" s="229"/>
      <c r="B29" s="238"/>
      <c r="C29" s="241"/>
      <c r="D29" s="237"/>
      <c r="E29" s="238"/>
      <c r="F29" s="235"/>
      <c r="G29" s="331" t="s">
        <v>14</v>
      </c>
      <c r="H29" s="331"/>
      <c r="I29" s="41"/>
      <c r="J29" s="230">
        <f>J27-J28</f>
        <v>21279739</v>
      </c>
    </row>
    <row r="30" spans="1:10" x14ac:dyDescent="0.25">
      <c r="A30" s="236"/>
      <c r="B30" s="231"/>
      <c r="C30" s="241"/>
      <c r="D30" s="232"/>
      <c r="E30" s="238"/>
      <c r="F30" s="224"/>
      <c r="G30" s="331" t="s">
        <v>15</v>
      </c>
      <c r="H30" s="331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1" t="s">
        <v>16</v>
      </c>
      <c r="H31" s="331"/>
      <c r="I31" s="240"/>
      <c r="J31" s="228">
        <f>J29+J30</f>
        <v>21279739</v>
      </c>
    </row>
    <row r="32" spans="1:10" x14ac:dyDescent="0.25">
      <c r="A32" s="236"/>
      <c r="B32" s="231"/>
      <c r="C32" s="241"/>
      <c r="D32" s="232"/>
      <c r="E32" s="238"/>
      <c r="F32" s="235"/>
      <c r="G32" s="331" t="s">
        <v>5</v>
      </c>
      <c r="H32" s="331"/>
      <c r="I32" s="240"/>
      <c r="J32" s="228">
        <f>SUM(I8:I26)</f>
        <v>21282000</v>
      </c>
    </row>
    <row r="33" spans="1:16" x14ac:dyDescent="0.25">
      <c r="A33" s="236"/>
      <c r="B33" s="231"/>
      <c r="C33" s="241"/>
      <c r="D33" s="232"/>
      <c r="E33" s="238"/>
      <c r="F33" s="235"/>
      <c r="G33" s="331" t="s">
        <v>32</v>
      </c>
      <c r="H33" s="331"/>
      <c r="I33" s="241" t="str">
        <f>IF(J33&gt;0,"SALDO",IF(J33&lt;0,"PIUTANG",IF(J33=0,"LUNAS")))</f>
        <v>SALDO</v>
      </c>
      <c r="J33" s="228">
        <f>J32-J31</f>
        <v>2261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2018-05-18T02:50:51Z</dcterms:modified>
</cp:coreProperties>
</file>