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76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Bandros!$L$265:$M$561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ST'!$A$5:$J$213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M67" i="57" l="1"/>
  <c r="M66" i="57"/>
  <c r="M65" i="57"/>
  <c r="L2" i="12" l="1"/>
  <c r="L15" i="2" l="1"/>
  <c r="L16" i="2"/>
  <c r="L17" i="2"/>
  <c r="L1" i="12" l="1"/>
  <c r="L2" i="35"/>
  <c r="L1" i="35"/>
  <c r="L2" i="2"/>
  <c r="L1" i="2"/>
  <c r="L2" i="54"/>
  <c r="L1" i="54"/>
  <c r="L3" i="49" l="1"/>
  <c r="B13" i="15" l="1"/>
  <c r="L2" i="53" l="1"/>
  <c r="L1" i="53"/>
  <c r="J87" i="57" l="1"/>
  <c r="J85" i="57"/>
  <c r="J83" i="57"/>
  <c r="J82" i="57"/>
  <c r="G80" i="57"/>
  <c r="F80" i="57"/>
  <c r="C80" i="57"/>
  <c r="J84" i="57" l="1"/>
  <c r="J86" i="57" s="1"/>
  <c r="J88" i="57" s="1"/>
  <c r="I88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429" i="53"/>
  <c r="G429" i="53"/>
  <c r="H429" i="53"/>
  <c r="F429" i="53"/>
  <c r="I42" i="30" l="1"/>
  <c r="I44" i="30"/>
  <c r="I37" i="18" l="1"/>
  <c r="I39" i="18"/>
  <c r="L3" i="12" l="1"/>
  <c r="B18" i="15" l="1"/>
  <c r="B14" i="15"/>
  <c r="J212" i="54" l="1"/>
  <c r="J210" i="54"/>
  <c r="J208" i="54"/>
  <c r="J207" i="54"/>
  <c r="I205" i="54"/>
  <c r="H205" i="54"/>
  <c r="G205" i="54"/>
  <c r="F205" i="54"/>
  <c r="D205" i="54"/>
  <c r="C205" i="54"/>
  <c r="J209" i="54" l="1"/>
  <c r="J211" i="54" s="1"/>
  <c r="J213" i="54" s="1"/>
  <c r="I2" i="54" s="1"/>
  <c r="C5" i="15" s="1"/>
  <c r="L3" i="54"/>
  <c r="I213" i="54" l="1"/>
  <c r="J54" i="35" l="1"/>
  <c r="J58" i="35"/>
  <c r="J56" i="35"/>
  <c r="J53" i="35"/>
  <c r="G51" i="35"/>
  <c r="F51" i="35"/>
  <c r="J55" i="35" l="1"/>
  <c r="J57" i="35" s="1"/>
  <c r="J59" i="35" s="1"/>
  <c r="J436" i="53" l="1"/>
  <c r="J432" i="53"/>
  <c r="J431" i="53"/>
  <c r="J433" i="53" l="1"/>
  <c r="N3" i="49"/>
  <c r="L3" i="53" l="1"/>
  <c r="C429" i="53"/>
  <c r="D429" i="53"/>
  <c r="J434" i="53"/>
  <c r="J435" i="53" s="1"/>
  <c r="J437" i="53" l="1"/>
  <c r="I2" i="53" l="1"/>
  <c r="C7" i="15" s="1"/>
  <c r="I437" i="53"/>
  <c r="L3" i="2" l="1"/>
  <c r="C562" i="49" l="1"/>
  <c r="D562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51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569" i="49"/>
  <c r="J567" i="49"/>
  <c r="J565" i="49"/>
  <c r="J564" i="49"/>
  <c r="I562" i="49"/>
  <c r="H562" i="49"/>
  <c r="G562" i="49"/>
  <c r="F562" i="49"/>
  <c r="J566" i="49" l="1"/>
  <c r="J568" i="49" s="1"/>
  <c r="J570" i="49" s="1"/>
  <c r="I2" i="49" s="1"/>
  <c r="I570" i="49" l="1"/>
  <c r="C8" i="15"/>
  <c r="J123" i="2" l="1"/>
  <c r="I118" i="2"/>
  <c r="H118" i="2"/>
  <c r="G118" i="2"/>
  <c r="F1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4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9" i="32"/>
  <c r="J27" i="32"/>
  <c r="J25" i="32"/>
  <c r="F22" i="32"/>
  <c r="C22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4" i="12"/>
  <c r="J52" i="12"/>
  <c r="J50" i="12"/>
  <c r="J49" i="12"/>
  <c r="F47" i="12"/>
  <c r="C4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25" i="2"/>
  <c r="J121" i="2"/>
  <c r="J120" i="2"/>
  <c r="D118" i="2"/>
  <c r="C11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22" i="2"/>
  <c r="J124" i="2" s="1"/>
  <c r="J126" i="2" s="1"/>
  <c r="I126" i="2" s="1"/>
  <c r="J55" i="11"/>
  <c r="J57" i="11" s="1"/>
  <c r="J59" i="11" s="1"/>
  <c r="J59" i="34"/>
  <c r="I2" i="21"/>
  <c r="I59" i="21"/>
  <c r="J122" i="20"/>
  <c r="J124" i="20" s="1"/>
  <c r="J126" i="20" s="1"/>
  <c r="I2" i="20" s="1"/>
  <c r="J51" i="12"/>
  <c r="J53" i="12" s="1"/>
  <c r="J55" i="12" s="1"/>
  <c r="J25" i="25"/>
  <c r="I2" i="25" s="1"/>
  <c r="J77" i="33"/>
  <c r="J79" i="33" s="1"/>
  <c r="I2" i="33" s="1"/>
  <c r="J91" i="4"/>
  <c r="J93" i="4" s="1"/>
  <c r="J95" i="4" s="1"/>
  <c r="I2" i="4" s="1"/>
  <c r="J26" i="32"/>
  <c r="J28" i="32" s="1"/>
  <c r="J30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5" i="12"/>
  <c r="I126" i="20"/>
  <c r="I52" i="18"/>
  <c r="I95" i="4"/>
  <c r="I30" i="32"/>
  <c r="I2" i="32"/>
  <c r="C19" i="15" s="1"/>
  <c r="I2" i="6"/>
  <c r="I2" i="17"/>
  <c r="I2" i="16"/>
  <c r="C15" i="15" s="1"/>
  <c r="I25" i="25"/>
  <c r="I59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1605/FTSCY/WS95011
10694076.00
Pembayaran Taufik
TAUFIK HIDAYAT
0000
10,694,076.00
CR
192,057,717.90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54000.00
Transfer Selisih
18539145-18593145
WAHYUNI
0000
54,000.00
CR
158,586,531.90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>18/05/18  TRANSFER IBNK INDRA MASTOTI TO ABDUL RAHMAN
  2.850.051,00  225.883.686,00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charset val="1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charset val="1"/>
          </rPr>
          <t xml:space="preserve"> PEND
TRSF E-BANKING CR
1805/FTSCY/WS95011
4442027.00
Inficlo Bandros
TIKA KARTIKA SARI
0000
4,442,027.00
CR
234,183,907.90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charset val="1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charset val="1"/>
          </rPr>
          <t xml:space="preserve"> PEND
TRSF E-BANKING CR
1805/FTSCY/WS95011
1637388.00
Atlantis to INF
Rp.1.637.388
ABDUL RAHIM
0000
1,637,388.00
CR
227,089,178.90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05/14 95031
ANIP
ANIP SANATA
0000
2,317,732.00
CR
156,414,795.90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 xml:space="preserve"> PEND
TRSF E-BANKING CR
05/17 95031
TRANPER
YAN YAN HERYANA
0000
2,564,013.00
CR
212,461,846.90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:12/05
12/05 WSID:Z95A1
AGUS ANDRIANTO
0000
4,495,000.00
CR
124,837,523.90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16/05
TRSF E-BANKING CR
16/05 WSID:Z2LV1
NURDIN
0000
5,864,000.00
CR
209,897,833.90</t>
        </r>
      </text>
    </comment>
  </commentList>
</comments>
</file>

<file path=xl/sharedStrings.xml><?xml version="1.0" encoding="utf-8"?>
<sst xmlns="http://schemas.openxmlformats.org/spreadsheetml/2006/main" count="1877" uniqueCount="202">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</sst>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13"/>
  <sheetViews>
    <sheetView zoomScale="85" zoomScaleNormal="85" workbookViewId="0">
      <pane ySplit="7" topLeftCell="A192" activePane="bottomLeft" state="frozen"/>
      <selection pane="bottomLeft" activeCell="G199" sqref="G19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SUM(D179:D187)</f>
        <v>12697477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J213*-1</f>
        <v>20749751</v>
      </c>
      <c r="J2" s="218"/>
      <c r="L2" s="278">
        <f>SUM(G179:G187)</f>
        <v>2003401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10694076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10">
        <v>43234</v>
      </c>
      <c r="B188" s="115">
        <v>180163706</v>
      </c>
      <c r="C188" s="308">
        <v>33</v>
      </c>
      <c r="D188" s="117">
        <v>3689088</v>
      </c>
      <c r="E188" s="118"/>
      <c r="F188" s="120"/>
      <c r="G188" s="117"/>
      <c r="H188" s="118"/>
      <c r="I188" s="213"/>
      <c r="J188" s="117"/>
    </row>
    <row r="189" spans="1:10" ht="15.75" customHeight="1" x14ac:dyDescent="0.25">
      <c r="A189" s="210">
        <v>43234</v>
      </c>
      <c r="B189" s="115">
        <v>180163715</v>
      </c>
      <c r="C189" s="308">
        <v>1</v>
      </c>
      <c r="D189" s="117">
        <v>205100</v>
      </c>
      <c r="E189" s="118"/>
      <c r="F189" s="120"/>
      <c r="G189" s="117"/>
      <c r="H189" s="118"/>
      <c r="I189" s="213"/>
      <c r="J189" s="117"/>
    </row>
    <row r="190" spans="1:10" ht="15.75" customHeight="1" x14ac:dyDescent="0.25">
      <c r="A190" s="210">
        <v>43234</v>
      </c>
      <c r="B190" s="115">
        <v>180163754</v>
      </c>
      <c r="C190" s="308">
        <v>21</v>
      </c>
      <c r="D190" s="117">
        <v>2399600</v>
      </c>
      <c r="E190" s="118"/>
      <c r="F190" s="120"/>
      <c r="G190" s="117"/>
      <c r="H190" s="118"/>
      <c r="I190" s="213"/>
      <c r="J190" s="117"/>
    </row>
    <row r="191" spans="1:10" ht="15.75" customHeight="1" x14ac:dyDescent="0.25">
      <c r="A191" s="210">
        <v>43235</v>
      </c>
      <c r="B191" s="115">
        <v>180163825</v>
      </c>
      <c r="C191" s="308">
        <v>13</v>
      </c>
      <c r="D191" s="117">
        <v>1558550</v>
      </c>
      <c r="E191" s="118">
        <v>180042934</v>
      </c>
      <c r="F191" s="120">
        <v>3</v>
      </c>
      <c r="G191" s="117">
        <v>311850</v>
      </c>
      <c r="H191" s="118"/>
      <c r="I191" s="213"/>
      <c r="J191" s="117"/>
    </row>
    <row r="192" spans="1:10" ht="15.75" customHeight="1" x14ac:dyDescent="0.25">
      <c r="A192" s="210">
        <v>43235</v>
      </c>
      <c r="B192" s="115">
        <v>180163892</v>
      </c>
      <c r="C192" s="308">
        <v>2</v>
      </c>
      <c r="D192" s="117">
        <v>219275</v>
      </c>
      <c r="E192" s="118"/>
      <c r="F192" s="120"/>
      <c r="G192" s="117"/>
      <c r="H192" s="118"/>
      <c r="I192" s="213"/>
      <c r="J192" s="117"/>
    </row>
    <row r="193" spans="1:10" ht="15.75" customHeight="1" x14ac:dyDescent="0.25">
      <c r="A193" s="210">
        <v>43235</v>
      </c>
      <c r="B193" s="115">
        <v>180163899</v>
      </c>
      <c r="C193" s="308">
        <v>2</v>
      </c>
      <c r="D193" s="117">
        <v>187775</v>
      </c>
      <c r="E193" s="118"/>
      <c r="F193" s="120"/>
      <c r="G193" s="117"/>
      <c r="H193" s="118"/>
      <c r="I193" s="213"/>
      <c r="J193" s="117"/>
    </row>
    <row r="194" spans="1:10" ht="15.75" customHeight="1" x14ac:dyDescent="0.25">
      <c r="A194" s="210">
        <v>43236</v>
      </c>
      <c r="B194" s="115">
        <v>180163956</v>
      </c>
      <c r="C194" s="308">
        <v>112</v>
      </c>
      <c r="D194" s="117">
        <v>10594325</v>
      </c>
      <c r="E194" s="118">
        <v>180042972</v>
      </c>
      <c r="F194" s="120">
        <v>2</v>
      </c>
      <c r="G194" s="117">
        <v>240100</v>
      </c>
      <c r="H194" s="118"/>
      <c r="I194" s="213"/>
      <c r="J194" s="117"/>
    </row>
    <row r="195" spans="1:10" ht="15.75" customHeight="1" x14ac:dyDescent="0.25">
      <c r="A195" s="210">
        <v>43236</v>
      </c>
      <c r="B195" s="115">
        <v>180164015</v>
      </c>
      <c r="C195" s="308">
        <v>2</v>
      </c>
      <c r="D195" s="117">
        <v>239050</v>
      </c>
      <c r="E195" s="118"/>
      <c r="F195" s="120"/>
      <c r="G195" s="117"/>
      <c r="H195" s="118"/>
      <c r="I195" s="213"/>
      <c r="J195" s="117"/>
    </row>
    <row r="196" spans="1:10" ht="15.75" customHeight="1" x14ac:dyDescent="0.25">
      <c r="A196" s="210">
        <v>43237</v>
      </c>
      <c r="B196" s="115">
        <v>180164075</v>
      </c>
      <c r="C196" s="308">
        <v>11</v>
      </c>
      <c r="D196" s="117">
        <v>1255625</v>
      </c>
      <c r="E196" s="118">
        <v>180043000</v>
      </c>
      <c r="F196" s="120">
        <v>2</v>
      </c>
      <c r="G196" s="117">
        <v>216213</v>
      </c>
      <c r="H196" s="118"/>
      <c r="I196" s="213"/>
      <c r="J196" s="117"/>
    </row>
    <row r="197" spans="1:10" ht="15.75" customHeight="1" x14ac:dyDescent="0.25">
      <c r="A197" s="210">
        <v>43237</v>
      </c>
      <c r="B197" s="115">
        <v>180164121</v>
      </c>
      <c r="C197" s="308">
        <v>3</v>
      </c>
      <c r="D197" s="117">
        <v>284025</v>
      </c>
      <c r="E197" s="118"/>
      <c r="F197" s="120"/>
      <c r="G197" s="117"/>
      <c r="H197" s="118"/>
      <c r="I197" s="213"/>
      <c r="J197" s="117"/>
    </row>
    <row r="198" spans="1:10" ht="15.75" customHeight="1" x14ac:dyDescent="0.25">
      <c r="A198" s="210">
        <v>43238</v>
      </c>
      <c r="B198" s="115">
        <v>180164196</v>
      </c>
      <c r="C198" s="308">
        <v>6</v>
      </c>
      <c r="D198" s="117">
        <v>700788</v>
      </c>
      <c r="E198" s="118">
        <v>180043023</v>
      </c>
      <c r="F198" s="120">
        <v>2</v>
      </c>
      <c r="G198" s="117">
        <v>278600</v>
      </c>
      <c r="H198" s="118"/>
      <c r="I198" s="213"/>
      <c r="J198" s="117"/>
    </row>
    <row r="199" spans="1:10" ht="15.75" customHeight="1" x14ac:dyDescent="0.25">
      <c r="A199" s="210">
        <v>43238</v>
      </c>
      <c r="B199" s="115">
        <v>180164200</v>
      </c>
      <c r="C199" s="308">
        <v>1</v>
      </c>
      <c r="D199" s="117">
        <v>77000</v>
      </c>
      <c r="E199" s="118"/>
      <c r="F199" s="120"/>
      <c r="G199" s="117"/>
      <c r="H199" s="118"/>
      <c r="I199" s="213"/>
      <c r="J199" s="117"/>
    </row>
    <row r="200" spans="1:10" ht="15.75" customHeight="1" x14ac:dyDescent="0.25">
      <c r="A200" s="210">
        <v>43238</v>
      </c>
      <c r="B200" s="115">
        <v>180164241</v>
      </c>
      <c r="C200" s="308">
        <v>4</v>
      </c>
      <c r="D200" s="117">
        <v>386313</v>
      </c>
      <c r="E200" s="118"/>
      <c r="F200" s="120"/>
      <c r="G200" s="117"/>
      <c r="H200" s="118"/>
      <c r="I200" s="213"/>
      <c r="J200" s="117"/>
    </row>
    <row r="201" spans="1:10" ht="15.75" customHeight="1" x14ac:dyDescent="0.25">
      <c r="A201" s="210"/>
      <c r="B201" s="115"/>
      <c r="C201" s="308"/>
      <c r="D201" s="117"/>
      <c r="E201" s="118"/>
      <c r="F201" s="120"/>
      <c r="G201" s="117"/>
      <c r="H201" s="118"/>
      <c r="I201" s="213"/>
      <c r="J201" s="117"/>
    </row>
    <row r="202" spans="1:10" ht="15.75" customHeight="1" x14ac:dyDescent="0.25">
      <c r="A202" s="210"/>
      <c r="B202" s="115"/>
      <c r="C202" s="308"/>
      <c r="D202" s="117"/>
      <c r="E202" s="118"/>
      <c r="F202" s="120"/>
      <c r="G202" s="117"/>
      <c r="H202" s="118"/>
      <c r="I202" s="213"/>
      <c r="J202" s="117"/>
    </row>
    <row r="203" spans="1:10" ht="15.75" customHeight="1" x14ac:dyDescent="0.25">
      <c r="A203" s="210"/>
      <c r="B203" s="115"/>
      <c r="C203" s="308"/>
      <c r="D203" s="117"/>
      <c r="E203" s="118"/>
      <c r="F203" s="120"/>
      <c r="G203" s="117"/>
      <c r="H203" s="118"/>
      <c r="I203" s="213"/>
      <c r="J203" s="117"/>
    </row>
    <row r="204" spans="1:10" x14ac:dyDescent="0.25">
      <c r="A204" s="236"/>
      <c r="B204" s="235"/>
      <c r="C204" s="12"/>
      <c r="D204" s="237"/>
      <c r="E204" s="238"/>
      <c r="F204" s="241"/>
      <c r="G204" s="237"/>
      <c r="H204" s="238"/>
      <c r="I204" s="240"/>
      <c r="J204" s="237"/>
    </row>
    <row r="205" spans="1:10" x14ac:dyDescent="0.25">
      <c r="A205" s="236"/>
      <c r="B205" s="224" t="s">
        <v>11</v>
      </c>
      <c r="C205" s="230">
        <f>SUM(C8:C204)</f>
        <v>2220</v>
      </c>
      <c r="D205" s="225">
        <f>SUM(D8:D204)</f>
        <v>234247870</v>
      </c>
      <c r="E205" s="224" t="s">
        <v>11</v>
      </c>
      <c r="F205" s="233">
        <f>SUM(F8:F204)</f>
        <v>248</v>
      </c>
      <c r="G205" s="225">
        <f>SUM(G8:G204)</f>
        <v>26761894</v>
      </c>
      <c r="H205" s="233">
        <f>SUM(H8:H204)</f>
        <v>0</v>
      </c>
      <c r="I205" s="233">
        <f>SUM(I8:I204)</f>
        <v>186736225</v>
      </c>
      <c r="J205" s="5"/>
    </row>
    <row r="206" spans="1:10" x14ac:dyDescent="0.25">
      <c r="A206" s="236"/>
      <c r="B206" s="224"/>
      <c r="C206" s="230"/>
      <c r="D206" s="225"/>
      <c r="E206" s="224"/>
      <c r="F206" s="233"/>
      <c r="G206" s="225"/>
      <c r="H206" s="233"/>
      <c r="I206" s="233"/>
      <c r="J206" s="5"/>
    </row>
    <row r="207" spans="1:10" x14ac:dyDescent="0.25">
      <c r="A207" s="226"/>
      <c r="B207" s="227"/>
      <c r="C207" s="12"/>
      <c r="D207" s="237"/>
      <c r="E207" s="224"/>
      <c r="F207" s="241"/>
      <c r="G207" s="325" t="s">
        <v>12</v>
      </c>
      <c r="H207" s="325"/>
      <c r="I207" s="240"/>
      <c r="J207" s="228">
        <f>SUM(D8:D204)</f>
        <v>234247870</v>
      </c>
    </row>
    <row r="208" spans="1:10" x14ac:dyDescent="0.25">
      <c r="A208" s="236"/>
      <c r="B208" s="235"/>
      <c r="C208" s="12"/>
      <c r="D208" s="237"/>
      <c r="E208" s="238"/>
      <c r="F208" s="241"/>
      <c r="G208" s="325" t="s">
        <v>13</v>
      </c>
      <c r="H208" s="325"/>
      <c r="I208" s="240"/>
      <c r="J208" s="228">
        <f>SUM(G8:G204)</f>
        <v>26761894</v>
      </c>
    </row>
    <row r="209" spans="1:10" x14ac:dyDescent="0.25">
      <c r="A209" s="229"/>
      <c r="B209" s="238"/>
      <c r="C209" s="12"/>
      <c r="D209" s="237"/>
      <c r="E209" s="238"/>
      <c r="F209" s="241"/>
      <c r="G209" s="325" t="s">
        <v>14</v>
      </c>
      <c r="H209" s="325"/>
      <c r="I209" s="41"/>
      <c r="J209" s="230">
        <f>J207-J208</f>
        <v>207485976</v>
      </c>
    </row>
    <row r="210" spans="1:10" x14ac:dyDescent="0.25">
      <c r="A210" s="236"/>
      <c r="B210" s="231"/>
      <c r="C210" s="12"/>
      <c r="D210" s="232"/>
      <c r="E210" s="238"/>
      <c r="F210" s="241"/>
      <c r="G210" s="325" t="s">
        <v>15</v>
      </c>
      <c r="H210" s="325"/>
      <c r="I210" s="240"/>
      <c r="J210" s="228">
        <f>SUM(H8:H204)</f>
        <v>0</v>
      </c>
    </row>
    <row r="211" spans="1:10" x14ac:dyDescent="0.25">
      <c r="A211" s="236"/>
      <c r="B211" s="231"/>
      <c r="C211" s="12"/>
      <c r="D211" s="232"/>
      <c r="E211" s="238"/>
      <c r="F211" s="241"/>
      <c r="G211" s="325" t="s">
        <v>16</v>
      </c>
      <c r="H211" s="325"/>
      <c r="I211" s="240"/>
      <c r="J211" s="228">
        <f>J209+J210</f>
        <v>207485976</v>
      </c>
    </row>
    <row r="212" spans="1:10" x14ac:dyDescent="0.25">
      <c r="A212" s="236"/>
      <c r="B212" s="231"/>
      <c r="C212" s="12"/>
      <c r="D212" s="232"/>
      <c r="E212" s="238"/>
      <c r="F212" s="241"/>
      <c r="G212" s="325" t="s">
        <v>5</v>
      </c>
      <c r="H212" s="325"/>
      <c r="I212" s="240"/>
      <c r="J212" s="228">
        <f>SUM(I8:I204)</f>
        <v>186736225</v>
      </c>
    </row>
    <row r="213" spans="1:10" x14ac:dyDescent="0.25">
      <c r="A213" s="236"/>
      <c r="B213" s="231"/>
      <c r="C213" s="12"/>
      <c r="D213" s="232"/>
      <c r="E213" s="238"/>
      <c r="F213" s="241"/>
      <c r="G213" s="325" t="s">
        <v>32</v>
      </c>
      <c r="H213" s="325"/>
      <c r="I213" s="241" t="str">
        <f>IF(J213&gt;0,"SALDO",IF(J213&lt;0,"PIUTANG",IF(J213=0,"LUNAS")))</f>
        <v>PIUTANG</v>
      </c>
      <c r="J213" s="228">
        <f>J212-J211</f>
        <v>-20749751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3:H213"/>
    <mergeCell ref="G207:H207"/>
    <mergeCell ref="G208:H208"/>
    <mergeCell ref="G209:H209"/>
    <mergeCell ref="G210:H210"/>
    <mergeCell ref="G211:H211"/>
    <mergeCell ref="G212:H212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zoomScale="85" zoomScaleNormal="85" workbookViewId="0">
      <pane ySplit="7" topLeftCell="A65" activePane="bottomLeft" state="frozen"/>
      <selection pane="bottomLeft" activeCell="I73" sqref="I7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J88*-1</f>
        <v>1146166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3"/>
      <c r="I7" s="351"/>
      <c r="J7" s="339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180042792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98">
        <v>43232</v>
      </c>
      <c r="B64" s="99">
        <v>180163432</v>
      </c>
      <c r="C64" s="100">
        <v>8</v>
      </c>
      <c r="D64" s="34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98">
        <v>43234</v>
      </c>
      <c r="B65" s="99">
        <v>180163655</v>
      </c>
      <c r="C65" s="100">
        <v>3</v>
      </c>
      <c r="D65" s="34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98">
        <v>43234</v>
      </c>
      <c r="B66" s="99">
        <v>180163682</v>
      </c>
      <c r="C66" s="100">
        <v>14</v>
      </c>
      <c r="D66" s="34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98">
        <v>43234</v>
      </c>
      <c r="B68" s="99">
        <v>180163769</v>
      </c>
      <c r="C68" s="100">
        <v>11</v>
      </c>
      <c r="D68" s="34">
        <v>957163</v>
      </c>
      <c r="E68" s="101"/>
      <c r="F68" s="99"/>
      <c r="G68" s="34"/>
      <c r="H68" s="102"/>
      <c r="I68" s="102"/>
      <c r="J68" s="34"/>
    </row>
    <row r="69" spans="1:13" x14ac:dyDescent="0.25">
      <c r="A69" s="98">
        <v>43235</v>
      </c>
      <c r="B69" s="99">
        <v>180163816</v>
      </c>
      <c r="C69" s="100">
        <v>8</v>
      </c>
      <c r="D69" s="34">
        <v>773238</v>
      </c>
      <c r="E69" s="101"/>
      <c r="F69" s="99"/>
      <c r="G69" s="34"/>
      <c r="H69" s="102"/>
      <c r="I69" s="102"/>
      <c r="J69" s="34"/>
    </row>
    <row r="70" spans="1:13" x14ac:dyDescent="0.25">
      <c r="A70" s="98">
        <v>43235</v>
      </c>
      <c r="B70" s="99">
        <v>180163907</v>
      </c>
      <c r="C70" s="100">
        <v>13</v>
      </c>
      <c r="D70" s="34">
        <v>1438850</v>
      </c>
      <c r="E70" s="101"/>
      <c r="F70" s="99"/>
      <c r="G70" s="34"/>
      <c r="H70" s="102"/>
      <c r="I70" s="102"/>
      <c r="J70" s="34"/>
    </row>
    <row r="71" spans="1:13" x14ac:dyDescent="0.25">
      <c r="A71" s="98">
        <v>43236</v>
      </c>
      <c r="B71" s="99">
        <v>180163951</v>
      </c>
      <c r="C71" s="100">
        <v>6</v>
      </c>
      <c r="D71" s="34">
        <v>542325</v>
      </c>
      <c r="E71" s="101"/>
      <c r="F71" s="99"/>
      <c r="G71" s="34"/>
      <c r="H71" s="102"/>
      <c r="I71" s="102"/>
      <c r="J71" s="34"/>
    </row>
    <row r="72" spans="1:13" x14ac:dyDescent="0.25">
      <c r="A72" s="98">
        <v>43236</v>
      </c>
      <c r="B72" s="99">
        <v>180164013</v>
      </c>
      <c r="C72" s="100">
        <v>4</v>
      </c>
      <c r="D72" s="34">
        <v>411075</v>
      </c>
      <c r="E72" s="101"/>
      <c r="F72" s="99"/>
      <c r="G72" s="34"/>
      <c r="H72" s="102"/>
      <c r="I72" s="102"/>
      <c r="J72" s="34"/>
    </row>
    <row r="73" spans="1:13" x14ac:dyDescent="0.25">
      <c r="A73" s="98">
        <v>43236</v>
      </c>
      <c r="B73" s="99">
        <v>180164014</v>
      </c>
      <c r="C73" s="100">
        <v>11</v>
      </c>
      <c r="D73" s="34">
        <v>1033288</v>
      </c>
      <c r="E73" s="101"/>
      <c r="F73" s="99"/>
      <c r="G73" s="34"/>
      <c r="H73" s="102"/>
      <c r="I73" s="102"/>
      <c r="J73" s="34"/>
    </row>
    <row r="74" spans="1:13" x14ac:dyDescent="0.25">
      <c r="A74" s="98">
        <v>43236</v>
      </c>
      <c r="B74" s="99">
        <v>180164017</v>
      </c>
      <c r="C74" s="100">
        <v>1</v>
      </c>
      <c r="D74" s="34">
        <v>100013</v>
      </c>
      <c r="E74" s="101"/>
      <c r="F74" s="99"/>
      <c r="G74" s="34"/>
      <c r="H74" s="102"/>
      <c r="I74" s="102"/>
      <c r="J74" s="34"/>
    </row>
    <row r="75" spans="1:13" x14ac:dyDescent="0.25">
      <c r="A75" s="98">
        <v>43237</v>
      </c>
      <c r="B75" s="99">
        <v>180164063</v>
      </c>
      <c r="C75" s="100">
        <v>7</v>
      </c>
      <c r="D75" s="34">
        <v>485538</v>
      </c>
      <c r="E75" s="101"/>
      <c r="F75" s="99"/>
      <c r="G75" s="34"/>
      <c r="H75" s="102"/>
      <c r="I75" s="102"/>
      <c r="J75" s="34"/>
    </row>
    <row r="76" spans="1:13" x14ac:dyDescent="0.25">
      <c r="A76" s="98">
        <v>43237</v>
      </c>
      <c r="B76" s="99">
        <v>180164126</v>
      </c>
      <c r="C76" s="100">
        <v>4</v>
      </c>
      <c r="D76" s="34">
        <v>345100</v>
      </c>
      <c r="E76" s="101"/>
      <c r="F76" s="99"/>
      <c r="G76" s="34"/>
      <c r="H76" s="102"/>
      <c r="I76" s="102"/>
      <c r="J76" s="34"/>
    </row>
    <row r="77" spans="1:13" x14ac:dyDescent="0.25">
      <c r="A77" s="98">
        <v>43238</v>
      </c>
      <c r="B77" s="99">
        <v>180164176</v>
      </c>
      <c r="C77" s="100">
        <v>6</v>
      </c>
      <c r="D77" s="34">
        <v>711113</v>
      </c>
      <c r="E77" s="101"/>
      <c r="F77" s="99"/>
      <c r="G77" s="34"/>
      <c r="H77" s="102"/>
      <c r="I77" s="102"/>
      <c r="J77" s="34"/>
    </row>
    <row r="78" spans="1:13" x14ac:dyDescent="0.25">
      <c r="A78" s="98">
        <v>43238</v>
      </c>
      <c r="B78" s="99">
        <v>180164249</v>
      </c>
      <c r="C78" s="100">
        <v>5</v>
      </c>
      <c r="D78" s="34">
        <v>426913</v>
      </c>
      <c r="E78" s="101"/>
      <c r="F78" s="99"/>
      <c r="G78" s="34"/>
      <c r="H78" s="102"/>
      <c r="I78" s="102"/>
      <c r="J78" s="34"/>
    </row>
    <row r="79" spans="1:13" x14ac:dyDescent="0.25">
      <c r="A79" s="236"/>
      <c r="B79" s="235"/>
      <c r="C79" s="241"/>
      <c r="D79" s="237"/>
      <c r="E79" s="238"/>
      <c r="F79" s="235"/>
      <c r="G79" s="237"/>
      <c r="H79" s="240"/>
      <c r="I79" s="240"/>
      <c r="J79" s="237"/>
    </row>
    <row r="80" spans="1:13" x14ac:dyDescent="0.25">
      <c r="A80" s="236"/>
      <c r="B80" s="224" t="s">
        <v>11</v>
      </c>
      <c r="C80" s="233">
        <f>SUM(C8:C79)</f>
        <v>468</v>
      </c>
      <c r="D80" s="225"/>
      <c r="E80" s="224" t="s">
        <v>11</v>
      </c>
      <c r="F80" s="224">
        <f>SUM(F8:F79)</f>
        <v>71</v>
      </c>
      <c r="G80" s="225">
        <f>SUM(G8:G79)</f>
        <v>8406126</v>
      </c>
      <c r="H80" s="240"/>
      <c r="I80" s="240"/>
      <c r="J80" s="237"/>
    </row>
    <row r="81" spans="1:16" x14ac:dyDescent="0.25">
      <c r="A81" s="236"/>
      <c r="B81" s="224"/>
      <c r="C81" s="233"/>
      <c r="D81" s="225"/>
      <c r="E81" s="238"/>
      <c r="F81" s="235"/>
      <c r="G81" s="237"/>
      <c r="H81" s="240"/>
      <c r="I81" s="240"/>
      <c r="J81" s="237"/>
    </row>
    <row r="82" spans="1:16" x14ac:dyDescent="0.25">
      <c r="A82" s="226"/>
      <c r="B82" s="227"/>
      <c r="C82" s="241"/>
      <c r="D82" s="237"/>
      <c r="E82" s="224"/>
      <c r="F82" s="235"/>
      <c r="G82" s="325" t="s">
        <v>12</v>
      </c>
      <c r="H82" s="325"/>
      <c r="I82" s="240"/>
      <c r="J82" s="228">
        <f>SUM(D8:D79)</f>
        <v>45267187</v>
      </c>
    </row>
    <row r="83" spans="1:16" x14ac:dyDescent="0.25">
      <c r="A83" s="236"/>
      <c r="B83" s="235"/>
      <c r="C83" s="241"/>
      <c r="D83" s="237"/>
      <c r="E83" s="224"/>
      <c r="F83" s="235"/>
      <c r="G83" s="325" t="s">
        <v>13</v>
      </c>
      <c r="H83" s="325"/>
      <c r="I83" s="240"/>
      <c r="J83" s="228">
        <f>SUM(G8:G79)</f>
        <v>8406126</v>
      </c>
    </row>
    <row r="84" spans="1:16" x14ac:dyDescent="0.25">
      <c r="A84" s="229"/>
      <c r="B84" s="238"/>
      <c r="C84" s="241"/>
      <c r="D84" s="237"/>
      <c r="E84" s="238"/>
      <c r="F84" s="235"/>
      <c r="G84" s="325" t="s">
        <v>14</v>
      </c>
      <c r="H84" s="325"/>
      <c r="I84" s="41"/>
      <c r="J84" s="230">
        <f>J82-J83</f>
        <v>36861061</v>
      </c>
    </row>
    <row r="85" spans="1:16" x14ac:dyDescent="0.25">
      <c r="A85" s="236"/>
      <c r="B85" s="231"/>
      <c r="C85" s="241"/>
      <c r="D85" s="232"/>
      <c r="E85" s="238"/>
      <c r="F85" s="224"/>
      <c r="G85" s="325" t="s">
        <v>15</v>
      </c>
      <c r="H85" s="325"/>
      <c r="I85" s="240"/>
      <c r="J85" s="228">
        <f>SUM(H8:H81)</f>
        <v>0</v>
      </c>
    </row>
    <row r="86" spans="1:16" x14ac:dyDescent="0.25">
      <c r="A86" s="236"/>
      <c r="B86" s="231"/>
      <c r="C86" s="241"/>
      <c r="D86" s="232"/>
      <c r="E86" s="238"/>
      <c r="F86" s="224"/>
      <c r="G86" s="325" t="s">
        <v>16</v>
      </c>
      <c r="H86" s="325"/>
      <c r="I86" s="240"/>
      <c r="J86" s="228">
        <f>J84+J85</f>
        <v>36861061</v>
      </c>
    </row>
    <row r="87" spans="1:16" x14ac:dyDescent="0.25">
      <c r="A87" s="236"/>
      <c r="B87" s="231"/>
      <c r="C87" s="241"/>
      <c r="D87" s="232"/>
      <c r="E87" s="238"/>
      <c r="F87" s="235"/>
      <c r="G87" s="325" t="s">
        <v>5</v>
      </c>
      <c r="H87" s="325"/>
      <c r="I87" s="240"/>
      <c r="J87" s="228">
        <f>SUM(I8:I81)</f>
        <v>35714895</v>
      </c>
    </row>
    <row r="88" spans="1:16" x14ac:dyDescent="0.25">
      <c r="A88" s="236"/>
      <c r="B88" s="231"/>
      <c r="C88" s="241"/>
      <c r="D88" s="232"/>
      <c r="E88" s="238"/>
      <c r="F88" s="235"/>
      <c r="G88" s="325" t="s">
        <v>32</v>
      </c>
      <c r="H88" s="325"/>
      <c r="I88" s="241" t="str">
        <f>IF(J88&gt;0,"SALDO",IF(J88&lt;0,"PIUTANG",IF(J88=0,"LUNAS")))</f>
        <v>PIUTANG</v>
      </c>
      <c r="J88" s="228">
        <f>J87-J86</f>
        <v>-1146166</v>
      </c>
    </row>
    <row r="89" spans="1:16" x14ac:dyDescent="0.25">
      <c r="F89" s="219"/>
      <c r="G89" s="219"/>
      <c r="J89" s="219"/>
    </row>
    <row r="90" spans="1:16" x14ac:dyDescent="0.25">
      <c r="C90" s="219"/>
      <c r="D90" s="219"/>
      <c r="F90" s="219"/>
      <c r="G90" s="219"/>
      <c r="J90" s="219"/>
      <c r="L90" s="234"/>
      <c r="M90" s="234"/>
      <c r="N90" s="234"/>
      <c r="O90" s="234"/>
      <c r="P90" s="234"/>
    </row>
    <row r="91" spans="1:16" x14ac:dyDescent="0.25">
      <c r="C91" s="219"/>
      <c r="D91" s="219"/>
      <c r="F91" s="219"/>
      <c r="G91" s="219"/>
      <c r="J91" s="219"/>
      <c r="L91" s="234"/>
      <c r="M91" s="234"/>
      <c r="N91" s="234"/>
      <c r="O91" s="234"/>
      <c r="P91" s="234"/>
    </row>
    <row r="92" spans="1:16" x14ac:dyDescent="0.25">
      <c r="C92" s="219"/>
      <c r="D92" s="219"/>
      <c r="F92" s="219"/>
      <c r="G92" s="219"/>
      <c r="J92" s="219"/>
      <c r="L92" s="234"/>
      <c r="M92" s="234"/>
      <c r="N92" s="234"/>
      <c r="O92" s="234"/>
      <c r="P92" s="234"/>
    </row>
    <row r="93" spans="1:16" x14ac:dyDescent="0.25">
      <c r="C93" s="219"/>
      <c r="D93" s="219"/>
      <c r="F93" s="219"/>
      <c r="G93" s="219"/>
      <c r="J93" s="219"/>
      <c r="L93" s="234"/>
      <c r="M93" s="234"/>
      <c r="N93" s="234"/>
      <c r="O93" s="234"/>
      <c r="P93" s="234"/>
    </row>
    <row r="94" spans="1:16" x14ac:dyDescent="0.25">
      <c r="C94" s="219"/>
      <c r="D94" s="219"/>
      <c r="L94" s="234"/>
      <c r="M94" s="234"/>
      <c r="N94" s="234"/>
      <c r="O94" s="234"/>
      <c r="P94" s="234"/>
    </row>
  </sheetData>
  <mergeCells count="15">
    <mergeCell ref="G88:H88"/>
    <mergeCell ref="G82:H82"/>
    <mergeCell ref="G83:H83"/>
    <mergeCell ref="G84:H84"/>
    <mergeCell ref="G85:H85"/>
    <mergeCell ref="G86:H86"/>
    <mergeCell ref="G87:H8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3"/>
      <c r="I7" s="351"/>
      <c r="J7" s="33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5" t="s">
        <v>12</v>
      </c>
      <c r="H46" s="32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5" t="s">
        <v>13</v>
      </c>
      <c r="H47" s="32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5" t="s">
        <v>14</v>
      </c>
      <c r="H48" s="32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5" t="s">
        <v>15</v>
      </c>
      <c r="H49" s="32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5" t="s">
        <v>16</v>
      </c>
      <c r="H50" s="32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5" t="s">
        <v>5</v>
      </c>
      <c r="H51" s="32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5" t="s">
        <v>32</v>
      </c>
      <c r="H52" s="32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5" t="s">
        <v>12</v>
      </c>
      <c r="H69" s="32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5" t="s">
        <v>13</v>
      </c>
      <c r="H70" s="32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5" t="s">
        <v>14</v>
      </c>
      <c r="H71" s="32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5" t="s">
        <v>15</v>
      </c>
      <c r="H72" s="32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5" t="s">
        <v>16</v>
      </c>
      <c r="H73" s="32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5" t="s">
        <v>5</v>
      </c>
      <c r="H74" s="32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5" t="s">
        <v>32</v>
      </c>
      <c r="H75" s="32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4" t="s">
        <v>21</v>
      </c>
      <c r="H1" s="354"/>
      <c r="I1" s="354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4" t="s">
        <v>111</v>
      </c>
      <c r="H2" s="354"/>
      <c r="I2" s="354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4" t="s">
        <v>112</v>
      </c>
      <c r="H3" s="354"/>
      <c r="I3" s="354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5"/>
      <c r="I7" s="351"/>
      <c r="J7" s="339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5" t="s">
        <v>12</v>
      </c>
      <c r="H44" s="32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5" t="s">
        <v>13</v>
      </c>
      <c r="H45" s="32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5" t="s">
        <v>14</v>
      </c>
      <c r="H46" s="32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5" t="s">
        <v>15</v>
      </c>
      <c r="H47" s="32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5" t="s">
        <v>16</v>
      </c>
      <c r="H48" s="32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5" t="s">
        <v>5</v>
      </c>
      <c r="H49" s="32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5" t="s">
        <v>32</v>
      </c>
      <c r="H50" s="32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5"/>
      <c r="I7" s="351"/>
      <c r="J7" s="339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5" t="s">
        <v>12</v>
      </c>
      <c r="H49" s="32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5" t="s">
        <v>13</v>
      </c>
      <c r="H50" s="32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5" t="s">
        <v>14</v>
      </c>
      <c r="H51" s="32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5" t="s">
        <v>15</v>
      </c>
      <c r="H52" s="32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5" t="s">
        <v>16</v>
      </c>
      <c r="H53" s="32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5" t="s">
        <v>5</v>
      </c>
      <c r="H54" s="32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5" t="s">
        <v>32</v>
      </c>
      <c r="H55" s="32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2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5"/>
      <c r="I7" s="351"/>
      <c r="J7" s="33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5" t="s">
        <v>12</v>
      </c>
      <c r="H120" s="32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5" t="s">
        <v>13</v>
      </c>
      <c r="H121" s="32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5" t="s">
        <v>14</v>
      </c>
      <c r="H122" s="32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5" t="s">
        <v>15</v>
      </c>
      <c r="H123" s="32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5" t="s">
        <v>16</v>
      </c>
      <c r="H124" s="32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5" t="s">
        <v>5</v>
      </c>
      <c r="H125" s="32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5" t="s">
        <v>32</v>
      </c>
      <c r="H126" s="32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8" sqref="E1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5" t="s">
        <v>49</v>
      </c>
      <c r="B1" s="355"/>
      <c r="C1" s="355"/>
    </row>
    <row r="2" spans="1:5" ht="15" customHeight="1" x14ac:dyDescent="0.25">
      <c r="A2" s="355"/>
      <c r="B2" s="355"/>
      <c r="C2" s="355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43234</v>
      </c>
      <c r="C5" s="283">
        <f>'Taufik ST'!I2</f>
        <v>20749751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43234</v>
      </c>
      <c r="C6" s="283">
        <f>'Indra Fashion'!I2</f>
        <v>2395376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43238</v>
      </c>
      <c r="C7" s="283">
        <f>Atlantis!I2</f>
        <v>2339839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43238</v>
      </c>
      <c r="C8" s="283">
        <f>Bandros!I2</f>
        <v>6191327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43224</v>
      </c>
      <c r="C9" s="283">
        <f>'Bentang Fashion'!I2</f>
        <v>2090788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f>Azalea!I2</f>
        <v>-2261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f>Yanyan!A36</f>
        <v>43223</v>
      </c>
      <c r="C13" s="283">
        <f>Yanyan!I2</f>
        <v>526055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4680138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43228</v>
      </c>
      <c r="C20" s="283">
        <f>AnipAssunah!I2</f>
        <v>8939093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8" t="s">
        <v>11</v>
      </c>
      <c r="B23" s="359"/>
      <c r="C23" s="356">
        <f>SUM(C5:C22)</f>
        <v>57784258.5</v>
      </c>
    </row>
    <row r="24" spans="1:5" s="269" customFormat="1" ht="15" customHeight="1" x14ac:dyDescent="0.25">
      <c r="A24" s="360"/>
      <c r="B24" s="361"/>
      <c r="C24" s="35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3" t="s">
        <v>22</v>
      </c>
      <c r="G1" s="363"/>
      <c r="H1" s="36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3" t="s">
        <v>21</v>
      </c>
      <c r="G2" s="363"/>
      <c r="H2" s="36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</row>
    <row r="6" spans="1:13" x14ac:dyDescent="0.25">
      <c r="A6" s="365" t="s">
        <v>2</v>
      </c>
      <c r="B6" s="366" t="s">
        <v>3</v>
      </c>
      <c r="C6" s="366"/>
      <c r="D6" s="366"/>
      <c r="E6" s="366"/>
      <c r="F6" s="366"/>
      <c r="G6" s="366"/>
      <c r="H6" s="367" t="s">
        <v>4</v>
      </c>
      <c r="I6" s="369" t="s">
        <v>5</v>
      </c>
      <c r="J6" s="370" t="s">
        <v>6</v>
      </c>
    </row>
    <row r="7" spans="1:13" x14ac:dyDescent="0.25">
      <c r="A7" s="36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8"/>
      <c r="I7" s="369"/>
      <c r="J7" s="37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2" t="s">
        <v>12</v>
      </c>
      <c r="H89" s="36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2" t="s">
        <v>13</v>
      </c>
      <c r="H90" s="36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2" t="s">
        <v>14</v>
      </c>
      <c r="H91" s="36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2" t="s">
        <v>15</v>
      </c>
      <c r="H92" s="36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2" t="s">
        <v>16</v>
      </c>
      <c r="H93" s="36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2" t="s">
        <v>5</v>
      </c>
      <c r="H94" s="36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2" t="s">
        <v>32</v>
      </c>
      <c r="H95" s="36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3"/>
      <c r="I6" s="351"/>
      <c r="J6" s="339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5" t="s">
        <v>12</v>
      </c>
      <c r="H121" s="325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5" t="s">
        <v>13</v>
      </c>
      <c r="H122" s="325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5" t="s">
        <v>14</v>
      </c>
      <c r="H123" s="325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5" t="s">
        <v>15</v>
      </c>
      <c r="H124" s="325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5" t="s">
        <v>16</v>
      </c>
      <c r="H125" s="325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5" t="s">
        <v>5</v>
      </c>
      <c r="H126" s="325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5" t="s">
        <v>32</v>
      </c>
      <c r="H127" s="32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1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1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5" t="s">
        <v>12</v>
      </c>
      <c r="H31" s="32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5" t="s">
        <v>13</v>
      </c>
      <c r="H32" s="32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5" t="s">
        <v>14</v>
      </c>
      <c r="H33" s="32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5" t="s">
        <v>15</v>
      </c>
      <c r="H34" s="32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5" t="s">
        <v>16</v>
      </c>
      <c r="H35" s="32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5" t="s">
        <v>5</v>
      </c>
      <c r="H36" s="32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5" t="s">
        <v>32</v>
      </c>
      <c r="H37" s="32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26"/>
  <sheetViews>
    <sheetView workbookViewId="0">
      <pane ySplit="7" topLeftCell="A107" activePane="bottomLeft" state="frozen"/>
      <selection pane="bottomLeft" activeCell="D115" sqref="D11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SUM(D104:D109)</f>
        <v>3045614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J126*-1</f>
        <v>2395376</v>
      </c>
      <c r="J2" s="20"/>
      <c r="L2" s="279">
        <f>SUM(G104:G109)</f>
        <v>195563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2850051</v>
      </c>
      <c r="M3" s="219"/>
      <c r="N3" s="219">
        <f>I2-L3</f>
        <v>-454675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33" t="s">
        <v>4</v>
      </c>
      <c r="I6" s="330" t="s">
        <v>5</v>
      </c>
      <c r="J6" s="331" t="s">
        <v>6</v>
      </c>
    </row>
    <row r="7" spans="1:18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3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2">
        <v>43227</v>
      </c>
      <c r="B104" s="235">
        <v>180162884</v>
      </c>
      <c r="C104" s="241">
        <v>9</v>
      </c>
      <c r="D104" s="237">
        <v>1047988</v>
      </c>
      <c r="E104" s="238"/>
      <c r="F104" s="241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2">
        <v>43228</v>
      </c>
      <c r="B105" s="235">
        <v>180163001</v>
      </c>
      <c r="C105" s="241">
        <v>4</v>
      </c>
      <c r="D105" s="237">
        <v>380625</v>
      </c>
      <c r="E105" s="238"/>
      <c r="F105" s="241"/>
      <c r="G105" s="237"/>
      <c r="H105" s="240"/>
      <c r="I105" s="240"/>
      <c r="J105" s="23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2">
        <v>43229</v>
      </c>
      <c r="B106" s="235">
        <v>180163122</v>
      </c>
      <c r="C106" s="241">
        <v>7</v>
      </c>
      <c r="D106" s="237">
        <v>795463</v>
      </c>
      <c r="E106" s="238"/>
      <c r="F106" s="241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2">
        <v>43230</v>
      </c>
      <c r="B107" s="235">
        <v>180163263</v>
      </c>
      <c r="C107" s="241">
        <v>3</v>
      </c>
      <c r="D107" s="237">
        <v>448875</v>
      </c>
      <c r="E107" s="238"/>
      <c r="F107" s="241"/>
      <c r="G107" s="237"/>
      <c r="H107" s="240"/>
      <c r="I107" s="240"/>
      <c r="J107" s="23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2">
        <v>43231</v>
      </c>
      <c r="B108" s="235">
        <v>180163382</v>
      </c>
      <c r="C108" s="241">
        <v>3</v>
      </c>
      <c r="D108" s="237">
        <v>291550</v>
      </c>
      <c r="E108" s="238"/>
      <c r="F108" s="241"/>
      <c r="G108" s="237"/>
      <c r="H108" s="240"/>
      <c r="I108" s="240"/>
      <c r="J108" s="23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2">
        <v>43232</v>
      </c>
      <c r="B109" s="235">
        <v>180163503</v>
      </c>
      <c r="C109" s="241">
        <v>1</v>
      </c>
      <c r="D109" s="237">
        <v>81113</v>
      </c>
      <c r="E109" s="238">
        <v>180042839</v>
      </c>
      <c r="F109" s="241">
        <v>2</v>
      </c>
      <c r="G109" s="237">
        <v>195563</v>
      </c>
      <c r="H109" s="240"/>
      <c r="I109" s="240">
        <v>2850051</v>
      </c>
      <c r="J109" s="23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2">
        <v>43234</v>
      </c>
      <c r="B110" s="235">
        <v>180163746</v>
      </c>
      <c r="C110" s="241">
        <v>11</v>
      </c>
      <c r="D110" s="237">
        <v>1168650</v>
      </c>
      <c r="E110" s="238"/>
      <c r="F110" s="241"/>
      <c r="G110" s="237"/>
      <c r="H110" s="240"/>
      <c r="I110" s="240"/>
      <c r="J110" s="23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2">
        <v>43235</v>
      </c>
      <c r="B111" s="235">
        <v>180163905</v>
      </c>
      <c r="C111" s="241">
        <v>2</v>
      </c>
      <c r="D111" s="237">
        <v>342650</v>
      </c>
      <c r="E111" s="238">
        <v>180042956</v>
      </c>
      <c r="F111" s="241">
        <v>1</v>
      </c>
      <c r="G111" s="237">
        <v>179725</v>
      </c>
      <c r="H111" s="240"/>
      <c r="I111" s="240"/>
      <c r="J111" s="23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2">
        <v>43236</v>
      </c>
      <c r="B112" s="235">
        <v>180163974</v>
      </c>
      <c r="C112" s="241">
        <v>5</v>
      </c>
      <c r="D112" s="237">
        <v>567088</v>
      </c>
      <c r="E112" s="238"/>
      <c r="F112" s="241"/>
      <c r="G112" s="237"/>
      <c r="H112" s="240"/>
      <c r="I112" s="240"/>
      <c r="J112" s="23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2">
        <v>43237</v>
      </c>
      <c r="B113" s="235">
        <v>180164096</v>
      </c>
      <c r="C113" s="241">
        <v>2</v>
      </c>
      <c r="D113" s="237">
        <v>257338</v>
      </c>
      <c r="E113" s="238"/>
      <c r="F113" s="241"/>
      <c r="G113" s="237"/>
      <c r="H113" s="240"/>
      <c r="I113" s="240"/>
      <c r="J113" s="23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2">
        <v>43238</v>
      </c>
      <c r="B114" s="235">
        <v>180164213</v>
      </c>
      <c r="C114" s="241">
        <v>3</v>
      </c>
      <c r="D114" s="237">
        <v>242375</v>
      </c>
      <c r="E114" s="238"/>
      <c r="F114" s="241"/>
      <c r="G114" s="237"/>
      <c r="H114" s="240"/>
      <c r="I114" s="240"/>
      <c r="J114" s="23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2"/>
      <c r="B115" s="235"/>
      <c r="C115" s="241"/>
      <c r="D115" s="237"/>
      <c r="E115" s="238"/>
      <c r="F115" s="241"/>
      <c r="G115" s="237"/>
      <c r="H115" s="240"/>
      <c r="I115" s="240"/>
      <c r="J115" s="237"/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2"/>
      <c r="B116" s="235"/>
      <c r="C116" s="241"/>
      <c r="D116" s="237"/>
      <c r="E116" s="238"/>
      <c r="F116" s="241"/>
      <c r="G116" s="237"/>
      <c r="H116" s="240"/>
      <c r="I116" s="240"/>
      <c r="J116" s="237"/>
      <c r="K116" s="219"/>
      <c r="L116" s="219"/>
      <c r="M116" s="219"/>
      <c r="N116" s="219"/>
      <c r="O116" s="219"/>
      <c r="P116" s="219"/>
      <c r="Q116" s="219"/>
      <c r="R116" s="219"/>
    </row>
    <row r="117" spans="1:18" x14ac:dyDescent="0.25">
      <c r="A117" s="162"/>
      <c r="B117" s="3"/>
      <c r="C117" s="40"/>
      <c r="D117" s="6"/>
      <c r="E117" s="7"/>
      <c r="F117" s="40"/>
      <c r="G117" s="6"/>
      <c r="H117" s="39"/>
      <c r="I117" s="39"/>
      <c r="J117" s="6"/>
    </row>
    <row r="118" spans="1:18" x14ac:dyDescent="0.25">
      <c r="A118" s="162"/>
      <c r="B118" s="8" t="s">
        <v>11</v>
      </c>
      <c r="C118" s="77">
        <f>SUM(C8:C117)</f>
        <v>679</v>
      </c>
      <c r="D118" s="9">
        <f>SUM(D8:D117)</f>
        <v>73592863</v>
      </c>
      <c r="E118" s="8" t="s">
        <v>11</v>
      </c>
      <c r="F118" s="77">
        <f>SUM(F8:F117)</f>
        <v>56</v>
      </c>
      <c r="G118" s="5">
        <f>SUM(G8:G117)</f>
        <v>15730971</v>
      </c>
      <c r="H118" s="40">
        <f>SUM(H8:H117)</f>
        <v>0</v>
      </c>
      <c r="I118" s="40">
        <f>SUM(I8:I117)</f>
        <v>55466516</v>
      </c>
      <c r="J118" s="5"/>
    </row>
    <row r="119" spans="1:18" x14ac:dyDescent="0.25">
      <c r="A119" s="162"/>
      <c r="B119" s="8"/>
      <c r="C119" s="77"/>
      <c r="D119" s="9"/>
      <c r="E119" s="8"/>
      <c r="F119" s="77"/>
      <c r="G119" s="5"/>
      <c r="H119" s="40"/>
      <c r="I119" s="40"/>
      <c r="J119" s="5"/>
    </row>
    <row r="120" spans="1:18" x14ac:dyDescent="0.25">
      <c r="A120" s="163"/>
      <c r="B120" s="11"/>
      <c r="C120" s="40"/>
      <c r="D120" s="6"/>
      <c r="E120" s="8"/>
      <c r="F120" s="40"/>
      <c r="G120" s="325" t="s">
        <v>12</v>
      </c>
      <c r="H120" s="325"/>
      <c r="I120" s="39"/>
      <c r="J120" s="13">
        <f>SUM(D8:D117)</f>
        <v>73592863</v>
      </c>
    </row>
    <row r="121" spans="1:18" x14ac:dyDescent="0.25">
      <c r="A121" s="162"/>
      <c r="B121" s="3"/>
      <c r="C121" s="40"/>
      <c r="D121" s="6"/>
      <c r="E121" s="7"/>
      <c r="F121" s="40"/>
      <c r="G121" s="325" t="s">
        <v>13</v>
      </c>
      <c r="H121" s="325"/>
      <c r="I121" s="39"/>
      <c r="J121" s="13">
        <f>SUM(G8:G117)</f>
        <v>15730971</v>
      </c>
    </row>
    <row r="122" spans="1:18" x14ac:dyDescent="0.25">
      <c r="A122" s="164"/>
      <c r="B122" s="7"/>
      <c r="C122" s="40"/>
      <c r="D122" s="6"/>
      <c r="E122" s="7"/>
      <c r="F122" s="40"/>
      <c r="G122" s="325" t="s">
        <v>14</v>
      </c>
      <c r="H122" s="325"/>
      <c r="I122" s="41"/>
      <c r="J122" s="15">
        <f>J120-J121</f>
        <v>57861892</v>
      </c>
    </row>
    <row r="123" spans="1:18" x14ac:dyDescent="0.25">
      <c r="A123" s="162"/>
      <c r="B123" s="16"/>
      <c r="C123" s="40"/>
      <c r="D123" s="17"/>
      <c r="E123" s="7"/>
      <c r="F123" s="40"/>
      <c r="G123" s="325" t="s">
        <v>15</v>
      </c>
      <c r="H123" s="325"/>
      <c r="I123" s="39"/>
      <c r="J123" s="13">
        <f>SUM(H8:H117)</f>
        <v>0</v>
      </c>
    </row>
    <row r="124" spans="1:18" x14ac:dyDescent="0.25">
      <c r="A124" s="162"/>
      <c r="B124" s="16"/>
      <c r="C124" s="40"/>
      <c r="D124" s="17"/>
      <c r="E124" s="7"/>
      <c r="F124" s="40"/>
      <c r="G124" s="325" t="s">
        <v>16</v>
      </c>
      <c r="H124" s="325"/>
      <c r="I124" s="39"/>
      <c r="J124" s="13">
        <f>J122+J123</f>
        <v>57861892</v>
      </c>
    </row>
    <row r="125" spans="1:18" x14ac:dyDescent="0.25">
      <c r="A125" s="162"/>
      <c r="B125" s="16"/>
      <c r="C125" s="40"/>
      <c r="D125" s="17"/>
      <c r="E125" s="7"/>
      <c r="F125" s="40"/>
      <c r="G125" s="325" t="s">
        <v>5</v>
      </c>
      <c r="H125" s="325"/>
      <c r="I125" s="39"/>
      <c r="J125" s="13">
        <f>SUM(I8:I117)</f>
        <v>55466516</v>
      </c>
    </row>
    <row r="126" spans="1:18" x14ac:dyDescent="0.25">
      <c r="A126" s="162"/>
      <c r="B126" s="16"/>
      <c r="C126" s="40"/>
      <c r="D126" s="17"/>
      <c r="E126" s="7"/>
      <c r="F126" s="40"/>
      <c r="G126" s="325" t="s">
        <v>32</v>
      </c>
      <c r="H126" s="325"/>
      <c r="I126" s="40" t="str">
        <f>IF(J126&gt;0,"SALDO",IF(J126&lt;0,"PIUTANG",IF(J126=0,"LUNAS")))</f>
        <v>PIUTANG</v>
      </c>
      <c r="J126" s="13">
        <f>J125-J124</f>
        <v>-2395376</v>
      </c>
    </row>
  </sheetData>
  <mergeCells count="15">
    <mergeCell ref="G125:H125"/>
    <mergeCell ref="G126:H126"/>
    <mergeCell ref="G120:H120"/>
    <mergeCell ref="G121:H121"/>
    <mergeCell ref="G122:H122"/>
    <mergeCell ref="G123:H123"/>
    <mergeCell ref="G124:H12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0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0" x14ac:dyDescent="0.25">
      <c r="A6" s="34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3"/>
      <c r="I6" s="351"/>
      <c r="J6" s="33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2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2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2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2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2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2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2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2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2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2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239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L6" s="239"/>
    </row>
    <row r="7" spans="1:12" x14ac:dyDescent="0.25">
      <c r="A7" s="34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3"/>
      <c r="I7" s="351"/>
      <c r="J7" s="339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5" t="s">
        <v>12</v>
      </c>
      <c r="H53" s="32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5" t="s">
        <v>13</v>
      </c>
      <c r="H54" s="32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5" t="s">
        <v>14</v>
      </c>
      <c r="H55" s="32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5" t="s">
        <v>15</v>
      </c>
      <c r="H56" s="32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5" t="s">
        <v>16</v>
      </c>
      <c r="H57" s="32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5" t="s">
        <v>5</v>
      </c>
      <c r="H58" s="32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5" t="s">
        <v>32</v>
      </c>
      <c r="H59" s="32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1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2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5" t="s">
        <v>12</v>
      </c>
      <c r="H32" s="32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5" t="s">
        <v>13</v>
      </c>
      <c r="H33" s="32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5" t="s">
        <v>14</v>
      </c>
      <c r="H34" s="32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5" t="s">
        <v>15</v>
      </c>
      <c r="H35" s="32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5" t="s">
        <v>16</v>
      </c>
      <c r="H36" s="32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5" t="s">
        <v>5</v>
      </c>
      <c r="H37" s="32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5" t="s">
        <v>32</v>
      </c>
      <c r="H38" s="32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5"/>
      <c r="I7" s="351"/>
      <c r="J7" s="33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5" t="s">
        <v>12</v>
      </c>
      <c r="H73" s="32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5" t="s">
        <v>13</v>
      </c>
      <c r="H74" s="32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5" t="s">
        <v>14</v>
      </c>
      <c r="H75" s="32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5" t="s">
        <v>15</v>
      </c>
      <c r="H76" s="32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5" t="s">
        <v>16</v>
      </c>
      <c r="H77" s="32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5" t="s">
        <v>5</v>
      </c>
      <c r="H78" s="32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5" t="s">
        <v>32</v>
      </c>
      <c r="H79" s="32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4" t="s">
        <v>12</v>
      </c>
      <c r="H19" s="37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4" t="s">
        <v>13</v>
      </c>
      <c r="H20" s="37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4" t="s">
        <v>14</v>
      </c>
      <c r="H21" s="37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4" t="s">
        <v>15</v>
      </c>
      <c r="H22" s="37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4" t="s">
        <v>16</v>
      </c>
      <c r="H23" s="37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4" t="s">
        <v>5</v>
      </c>
      <c r="H24" s="37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4" t="s">
        <v>32</v>
      </c>
      <c r="H25" s="37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5" t="s">
        <v>12</v>
      </c>
      <c r="H53" s="32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5" t="s">
        <v>13</v>
      </c>
      <c r="H54" s="32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5" t="s">
        <v>14</v>
      </c>
      <c r="H55" s="32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5" t="s">
        <v>15</v>
      </c>
      <c r="H56" s="32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5" t="s">
        <v>16</v>
      </c>
      <c r="H57" s="32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5" t="s">
        <v>5</v>
      </c>
      <c r="H58" s="32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5"/>
      <c r="I7" s="351"/>
      <c r="J7" s="339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5"/>
      <c r="I7" s="351"/>
      <c r="J7" s="339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5" t="s">
        <v>12</v>
      </c>
      <c r="H35" s="325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5" t="s">
        <v>13</v>
      </c>
      <c r="H36" s="325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5" t="s">
        <v>14</v>
      </c>
      <c r="H37" s="325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5" t="s">
        <v>15</v>
      </c>
      <c r="H38" s="325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5" t="s">
        <v>16</v>
      </c>
      <c r="H39" s="325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5" t="s">
        <v>5</v>
      </c>
      <c r="H40" s="325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5" t="s">
        <v>32</v>
      </c>
      <c r="H41" s="325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7" x14ac:dyDescent="0.25">
      <c r="A7" s="34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5"/>
      <c r="I7" s="351"/>
      <c r="J7" s="339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570"/>
  <sheetViews>
    <sheetView workbookViewId="0">
      <pane ySplit="7" topLeftCell="A545" activePane="bottomLeft" state="frozen"/>
      <selection pane="bottomLeft" activeCell="J553" sqref="J55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SUM(D538:D546)</f>
        <v>4797540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J570*-1</f>
        <v>6191327</v>
      </c>
      <c r="J2" s="218"/>
      <c r="L2" s="219">
        <f>SUM(G538:G547)</f>
        <v>1599938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3197602</v>
      </c>
      <c r="M3" s="219">
        <f>M1-M2</f>
        <v>0</v>
      </c>
      <c r="N3" s="219">
        <f>L3+M3</f>
        <v>3197602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6" t="s">
        <v>5</v>
      </c>
      <c r="J6" s="338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5"/>
      <c r="I7" s="337"/>
      <c r="J7" s="339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5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5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5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5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5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5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5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5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5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5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5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5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5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5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5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5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5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5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5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5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5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5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5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5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5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5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5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5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5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5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5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5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5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5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5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5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5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5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5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5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5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5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5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5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5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5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5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5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5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5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5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5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5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5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5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5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5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5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5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5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5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5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5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5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5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5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5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5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5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5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5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5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5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5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5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98">
        <v>43238</v>
      </c>
      <c r="B547" s="99">
        <v>180164151</v>
      </c>
      <c r="C547" s="100">
        <v>20</v>
      </c>
      <c r="D547" s="34">
        <v>2113738</v>
      </c>
      <c r="E547" s="101">
        <v>180043034</v>
      </c>
      <c r="F547" s="100">
        <v>11</v>
      </c>
      <c r="G547" s="34">
        <v>1244425</v>
      </c>
      <c r="H547" s="102"/>
      <c r="I547" s="102"/>
      <c r="J547" s="34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98">
        <v>43238</v>
      </c>
      <c r="B548" s="99">
        <v>180164162</v>
      </c>
      <c r="C548" s="100">
        <v>13</v>
      </c>
      <c r="D548" s="34">
        <v>1452150</v>
      </c>
      <c r="E548" s="101"/>
      <c r="F548" s="100"/>
      <c r="G548" s="34"/>
      <c r="H548" s="102"/>
      <c r="I548" s="102"/>
      <c r="J548" s="34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98">
        <v>43238</v>
      </c>
      <c r="B549" s="99">
        <v>180164172</v>
      </c>
      <c r="C549" s="100">
        <v>4</v>
      </c>
      <c r="D549" s="34">
        <v>462788</v>
      </c>
      <c r="E549" s="101"/>
      <c r="F549" s="100"/>
      <c r="G549" s="34"/>
      <c r="H549" s="102"/>
      <c r="I549" s="102"/>
      <c r="J549" s="34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98">
        <v>43238</v>
      </c>
      <c r="B550" s="99">
        <v>180164195</v>
      </c>
      <c r="C550" s="100">
        <v>12</v>
      </c>
      <c r="D550" s="34">
        <v>1246263</v>
      </c>
      <c r="E550" s="101"/>
      <c r="F550" s="100"/>
      <c r="G550" s="34"/>
      <c r="H550" s="102"/>
      <c r="I550" s="102"/>
      <c r="J550" s="34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98">
        <v>43238</v>
      </c>
      <c r="B551" s="99">
        <v>180164219</v>
      </c>
      <c r="C551" s="100">
        <v>6</v>
      </c>
      <c r="D551" s="34">
        <v>593425</v>
      </c>
      <c r="E551" s="101"/>
      <c r="F551" s="100"/>
      <c r="G551" s="34"/>
      <c r="H551" s="102"/>
      <c r="I551" s="102"/>
      <c r="J551" s="34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98">
        <v>43238</v>
      </c>
      <c r="B552" s="99">
        <v>180164230</v>
      </c>
      <c r="C552" s="100">
        <v>2</v>
      </c>
      <c r="D552" s="34">
        <v>124950</v>
      </c>
      <c r="E552" s="101"/>
      <c r="F552" s="100"/>
      <c r="G552" s="34"/>
      <c r="H552" s="102"/>
      <c r="I552" s="102"/>
      <c r="J552" s="34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98">
        <v>43238</v>
      </c>
      <c r="B553" s="99">
        <v>180164248</v>
      </c>
      <c r="C553" s="100">
        <v>4</v>
      </c>
      <c r="D553" s="34">
        <v>487025</v>
      </c>
      <c r="E553" s="101"/>
      <c r="F553" s="100"/>
      <c r="G553" s="34"/>
      <c r="H553" s="102"/>
      <c r="I553" s="102"/>
      <c r="J553" s="34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98">
        <v>43238</v>
      </c>
      <c r="B554" s="99">
        <v>180164252</v>
      </c>
      <c r="C554" s="100">
        <v>6</v>
      </c>
      <c r="D554" s="34">
        <v>955413</v>
      </c>
      <c r="E554" s="101"/>
      <c r="F554" s="100"/>
      <c r="G554" s="34"/>
      <c r="H554" s="102"/>
      <c r="I554" s="102"/>
      <c r="J554" s="34"/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98"/>
      <c r="B555" s="99"/>
      <c r="C555" s="100"/>
      <c r="D555" s="34"/>
      <c r="E555" s="101"/>
      <c r="F555" s="100"/>
      <c r="G555" s="34"/>
      <c r="H555" s="102"/>
      <c r="I555" s="102"/>
      <c r="J555" s="34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98"/>
      <c r="B556" s="99"/>
      <c r="C556" s="100"/>
      <c r="D556" s="34"/>
      <c r="E556" s="101"/>
      <c r="F556" s="100"/>
      <c r="G556" s="34"/>
      <c r="H556" s="102"/>
      <c r="I556" s="102"/>
      <c r="J556" s="34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98"/>
      <c r="B557" s="99"/>
      <c r="C557" s="100"/>
      <c r="D557" s="34"/>
      <c r="E557" s="101"/>
      <c r="F557" s="100"/>
      <c r="G557" s="34"/>
      <c r="H557" s="102"/>
      <c r="I557" s="102"/>
      <c r="J557" s="34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98"/>
      <c r="B558" s="99"/>
      <c r="C558" s="100"/>
      <c r="D558" s="34"/>
      <c r="E558" s="101"/>
      <c r="F558" s="100"/>
      <c r="G558" s="34"/>
      <c r="H558" s="102"/>
      <c r="I558" s="102"/>
      <c r="J558" s="34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98"/>
      <c r="B559" s="99"/>
      <c r="C559" s="100"/>
      <c r="D559" s="34"/>
      <c r="E559" s="101"/>
      <c r="F559" s="100"/>
      <c r="G559" s="34"/>
      <c r="H559" s="102"/>
      <c r="I559" s="102"/>
      <c r="J559" s="34"/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98"/>
      <c r="B560" s="99"/>
      <c r="C560" s="100"/>
      <c r="D560" s="34"/>
      <c r="E560" s="101"/>
      <c r="F560" s="100"/>
      <c r="G560" s="34"/>
      <c r="H560" s="102"/>
      <c r="I560" s="102"/>
      <c r="J560" s="34"/>
      <c r="K560" s="138"/>
      <c r="L560" s="138"/>
      <c r="M560" s="138"/>
      <c r="N560" s="138"/>
      <c r="O560" s="138"/>
      <c r="P560" s="138"/>
      <c r="Q560" s="138"/>
      <c r="R560" s="138"/>
    </row>
    <row r="561" spans="1:18" x14ac:dyDescent="0.25">
      <c r="A561" s="236"/>
      <c r="B561" s="235"/>
      <c r="C561" s="241"/>
      <c r="D561" s="237"/>
      <c r="E561" s="238"/>
      <c r="F561" s="241"/>
      <c r="G561" s="237"/>
      <c r="H561" s="240"/>
      <c r="I561" s="240"/>
      <c r="J561" s="237"/>
    </row>
    <row r="562" spans="1:18" s="218" customFormat="1" x14ac:dyDescent="0.25">
      <c r="A562" s="227"/>
      <c r="B562" s="224" t="s">
        <v>11</v>
      </c>
      <c r="C562" s="233">
        <f>SUM(C8:C561)</f>
        <v>6089</v>
      </c>
      <c r="D562" s="225">
        <f>SUM(D8:D561)</f>
        <v>663488926</v>
      </c>
      <c r="E562" s="224" t="s">
        <v>11</v>
      </c>
      <c r="F562" s="233">
        <f>SUM(F8:F561)</f>
        <v>574</v>
      </c>
      <c r="G562" s="225">
        <f>SUM(G8:G561)</f>
        <v>61970148</v>
      </c>
      <c r="H562" s="233">
        <f>SUM(H8:H561)</f>
        <v>0</v>
      </c>
      <c r="I562" s="233">
        <f>SUM(I8:I561)</f>
        <v>595327451</v>
      </c>
      <c r="J562" s="225"/>
      <c r="K562" s="220"/>
      <c r="L562" s="220"/>
      <c r="M562" s="220"/>
      <c r="N562" s="220"/>
      <c r="O562" s="220"/>
      <c r="P562" s="220"/>
      <c r="Q562" s="220"/>
      <c r="R562" s="220"/>
    </row>
    <row r="563" spans="1:18" s="218" customFormat="1" x14ac:dyDescent="0.25">
      <c r="A563" s="227"/>
      <c r="B563" s="224"/>
      <c r="C563" s="233"/>
      <c r="D563" s="225"/>
      <c r="E563" s="224"/>
      <c r="F563" s="233"/>
      <c r="G563" s="225"/>
      <c r="H563" s="233"/>
      <c r="I563" s="233"/>
      <c r="J563" s="225"/>
      <c r="K563" s="220"/>
      <c r="M563" s="220"/>
      <c r="N563" s="220"/>
      <c r="O563" s="220"/>
      <c r="P563" s="220"/>
      <c r="Q563" s="220"/>
      <c r="R563" s="220"/>
    </row>
    <row r="564" spans="1:18" x14ac:dyDescent="0.25">
      <c r="A564" s="226"/>
      <c r="B564" s="227"/>
      <c r="C564" s="241"/>
      <c r="D564" s="237"/>
      <c r="E564" s="224"/>
      <c r="F564" s="241"/>
      <c r="G564" s="340" t="s">
        <v>12</v>
      </c>
      <c r="H564" s="341"/>
      <c r="I564" s="237"/>
      <c r="J564" s="228">
        <f>SUM(D8:D561)</f>
        <v>663488926</v>
      </c>
      <c r="P564" s="220"/>
      <c r="Q564" s="220"/>
      <c r="R564" s="234"/>
    </row>
    <row r="565" spans="1:18" x14ac:dyDescent="0.25">
      <c r="A565" s="236"/>
      <c r="B565" s="235"/>
      <c r="C565" s="241"/>
      <c r="D565" s="237"/>
      <c r="E565" s="238"/>
      <c r="F565" s="241"/>
      <c r="G565" s="340" t="s">
        <v>13</v>
      </c>
      <c r="H565" s="341"/>
      <c r="I565" s="238"/>
      <c r="J565" s="228">
        <f>SUM(G8:G561)</f>
        <v>61970148</v>
      </c>
      <c r="R565" s="234"/>
    </row>
    <row r="566" spans="1:18" x14ac:dyDescent="0.25">
      <c r="A566" s="229"/>
      <c r="B566" s="238"/>
      <c r="C566" s="241"/>
      <c r="D566" s="237"/>
      <c r="E566" s="238"/>
      <c r="F566" s="241"/>
      <c r="G566" s="340" t="s">
        <v>14</v>
      </c>
      <c r="H566" s="341"/>
      <c r="I566" s="230"/>
      <c r="J566" s="230">
        <f>J564-J565</f>
        <v>601518778</v>
      </c>
      <c r="L566" s="220"/>
      <c r="R566" s="234"/>
    </row>
    <row r="567" spans="1:18" x14ac:dyDescent="0.25">
      <c r="A567" s="236"/>
      <c r="B567" s="231"/>
      <c r="C567" s="241"/>
      <c r="D567" s="232"/>
      <c r="E567" s="238"/>
      <c r="F567" s="241"/>
      <c r="G567" s="340" t="s">
        <v>15</v>
      </c>
      <c r="H567" s="341"/>
      <c r="I567" s="238"/>
      <c r="J567" s="228">
        <f>SUM(H8:H561)</f>
        <v>0</v>
      </c>
      <c r="R567" s="234"/>
    </row>
    <row r="568" spans="1:18" x14ac:dyDescent="0.25">
      <c r="A568" s="236"/>
      <c r="B568" s="231"/>
      <c r="C568" s="241"/>
      <c r="D568" s="232"/>
      <c r="E568" s="238"/>
      <c r="F568" s="241"/>
      <c r="G568" s="340" t="s">
        <v>16</v>
      </c>
      <c r="H568" s="341"/>
      <c r="I568" s="238"/>
      <c r="J568" s="228">
        <f>J566+J567</f>
        <v>601518778</v>
      </c>
      <c r="R568" s="234"/>
    </row>
    <row r="569" spans="1:18" x14ac:dyDescent="0.25">
      <c r="A569" s="236"/>
      <c r="B569" s="231"/>
      <c r="C569" s="241"/>
      <c r="D569" s="232"/>
      <c r="E569" s="238"/>
      <c r="F569" s="241"/>
      <c r="G569" s="340" t="s">
        <v>5</v>
      </c>
      <c r="H569" s="341"/>
      <c r="I569" s="238"/>
      <c r="J569" s="228">
        <f>SUM(I8:I561)</f>
        <v>595327451</v>
      </c>
      <c r="R569" s="234"/>
    </row>
    <row r="570" spans="1:18" x14ac:dyDescent="0.25">
      <c r="A570" s="236"/>
      <c r="B570" s="231"/>
      <c r="C570" s="241"/>
      <c r="D570" s="232"/>
      <c r="E570" s="238"/>
      <c r="F570" s="241"/>
      <c r="G570" s="340" t="s">
        <v>32</v>
      </c>
      <c r="H570" s="341"/>
      <c r="I570" s="235" t="str">
        <f>IF(J570&gt;0,"SALDO",IF(J570&lt;0,"PIUTANG",IF(J570=0,"LUNAS")))</f>
        <v>PIUTANG</v>
      </c>
      <c r="J570" s="228">
        <f>J569-J568</f>
        <v>-6191327</v>
      </c>
      <c r="R570" s="234"/>
    </row>
  </sheetData>
  <mergeCells count="13">
    <mergeCell ref="G570:H570"/>
    <mergeCell ref="G564:H564"/>
    <mergeCell ref="G565:H565"/>
    <mergeCell ref="G566:H566"/>
    <mergeCell ref="G567:H567"/>
    <mergeCell ref="G568:H568"/>
    <mergeCell ref="G569:H56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5"/>
      <c r="I7" s="351"/>
      <c r="J7" s="339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5" t="s">
        <v>12</v>
      </c>
      <c r="H35" s="325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5" t="s">
        <v>13</v>
      </c>
      <c r="H36" s="325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5" t="s">
        <v>14</v>
      </c>
      <c r="H37" s="325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5" t="s">
        <v>15</v>
      </c>
      <c r="H38" s="325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5" t="s">
        <v>16</v>
      </c>
      <c r="H39" s="325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5" t="s">
        <v>5</v>
      </c>
      <c r="H40" s="325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0" x14ac:dyDescent="0.25">
      <c r="A7" s="34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5"/>
      <c r="I7" s="351"/>
      <c r="J7" s="339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5" t="s">
        <v>12</v>
      </c>
      <c r="H35" s="32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5" t="s">
        <v>13</v>
      </c>
      <c r="H36" s="32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5" t="s">
        <v>14</v>
      </c>
      <c r="H37" s="32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5" t="s">
        <v>15</v>
      </c>
      <c r="H38" s="32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5" t="s">
        <v>16</v>
      </c>
      <c r="H39" s="32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5" t="s">
        <v>5</v>
      </c>
      <c r="H40" s="32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5" t="s">
        <v>32</v>
      </c>
      <c r="H41" s="32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6" x14ac:dyDescent="0.25">
      <c r="A7" s="34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5"/>
      <c r="I7" s="351"/>
      <c r="J7" s="33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5" t="s">
        <v>12</v>
      </c>
      <c r="H158" s="32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5" t="s">
        <v>13</v>
      </c>
      <c r="H159" s="32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5" t="s">
        <v>14</v>
      </c>
      <c r="H160" s="32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5" t="s">
        <v>15</v>
      </c>
      <c r="H161" s="32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5" t="s">
        <v>16</v>
      </c>
      <c r="H162" s="32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5" t="s">
        <v>5</v>
      </c>
      <c r="H163" s="32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5" t="s">
        <v>32</v>
      </c>
      <c r="H164" s="32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74"/>
      <c r="M5" s="18"/>
      <c r="O5" s="18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  <c r="L6" s="174"/>
    </row>
    <row r="7" spans="1:15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51"/>
      <c r="J7" s="33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5" t="s">
        <v>12</v>
      </c>
      <c r="H57" s="32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5" t="s">
        <v>13</v>
      </c>
      <c r="H58" s="32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5" t="s">
        <v>14</v>
      </c>
      <c r="H59" s="32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5" t="s">
        <v>15</v>
      </c>
      <c r="H60" s="32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5" t="s">
        <v>16</v>
      </c>
      <c r="H61" s="32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5" t="s">
        <v>5</v>
      </c>
      <c r="H62" s="32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5" t="s">
        <v>32</v>
      </c>
      <c r="H63" s="32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1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1" x14ac:dyDescent="0.25">
      <c r="A7" s="34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5" t="s">
        <v>12</v>
      </c>
      <c r="H116" s="32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5" t="s">
        <v>13</v>
      </c>
      <c r="H117" s="32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5" t="s">
        <v>14</v>
      </c>
      <c r="H118" s="32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5" t="s">
        <v>15</v>
      </c>
      <c r="H119" s="32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5" t="s">
        <v>16</v>
      </c>
      <c r="H120" s="32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5" t="s">
        <v>5</v>
      </c>
      <c r="H121" s="32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5" t="s">
        <v>32</v>
      </c>
      <c r="H122" s="32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1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1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5" t="s">
        <v>12</v>
      </c>
      <c r="H32" s="325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5" t="s">
        <v>13</v>
      </c>
      <c r="H33" s="325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5" t="s">
        <v>14</v>
      </c>
      <c r="H34" s="325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5" t="s">
        <v>15</v>
      </c>
      <c r="H35" s="325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5" t="s">
        <v>16</v>
      </c>
      <c r="H36" s="325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5" t="s">
        <v>5</v>
      </c>
      <c r="H37" s="325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5" t="s">
        <v>32</v>
      </c>
      <c r="H38" s="325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4" t="s">
        <v>12</v>
      </c>
      <c r="H66" s="37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13</v>
      </c>
      <c r="H67" s="37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4" t="s">
        <v>14</v>
      </c>
      <c r="H68" s="37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15</v>
      </c>
      <c r="H69" s="37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16</v>
      </c>
      <c r="H70" s="37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5</v>
      </c>
      <c r="H71" s="37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4" t="s">
        <v>32</v>
      </c>
      <c r="H72" s="37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38" t="s">
        <v>6</v>
      </c>
    </row>
    <row r="6" spans="1:15" x14ac:dyDescent="0.25">
      <c r="A6" s="34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3"/>
      <c r="I6" s="351"/>
      <c r="J6" s="33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5" t="s">
        <v>12</v>
      </c>
      <c r="H34" s="32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5" t="s">
        <v>13</v>
      </c>
      <c r="H35" s="32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5" t="s">
        <v>14</v>
      </c>
      <c r="H36" s="32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5" t="s">
        <v>15</v>
      </c>
      <c r="H37" s="32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5" t="s">
        <v>16</v>
      </c>
      <c r="H38" s="32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5" t="s">
        <v>5</v>
      </c>
      <c r="H39" s="32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5" t="s">
        <v>32</v>
      </c>
      <c r="H40" s="32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79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4" t="s">
        <v>12</v>
      </c>
      <c r="H65" s="37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4" t="s">
        <v>13</v>
      </c>
      <c r="H66" s="37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4" t="s">
        <v>14</v>
      </c>
      <c r="H67" s="37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4" t="s">
        <v>15</v>
      </c>
      <c r="H68" s="37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4" t="s">
        <v>16</v>
      </c>
      <c r="H69" s="37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4" t="s">
        <v>5</v>
      </c>
      <c r="H70" s="37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4" t="s">
        <v>32</v>
      </c>
      <c r="H71" s="37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38"/>
  <sheetViews>
    <sheetView workbookViewId="0">
      <pane ySplit="6" topLeftCell="A414" activePane="bottomLeft" state="frozen"/>
      <selection pane="bottomLeft" activeCell="G421" sqref="G42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J437*-1</f>
        <v>2339839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2"/>
      <c r="B4" s="343"/>
      <c r="C4" s="343"/>
      <c r="D4" s="343"/>
      <c r="E4" s="343"/>
      <c r="F4" s="343"/>
      <c r="G4" s="343"/>
      <c r="H4" s="343"/>
      <c r="I4" s="343"/>
      <c r="J4" s="344"/>
    </row>
    <row r="5" spans="1:16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34" t="s">
        <v>4</v>
      </c>
      <c r="I5" s="350" t="s">
        <v>5</v>
      </c>
      <c r="J5" s="338" t="s">
        <v>6</v>
      </c>
    </row>
    <row r="6" spans="1:16" x14ac:dyDescent="0.25">
      <c r="A6" s="346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5"/>
      <c r="I6" s="351"/>
      <c r="J6" s="339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98">
        <v>43237</v>
      </c>
      <c r="B417" s="99">
        <v>180164041</v>
      </c>
      <c r="C417" s="100">
        <v>2</v>
      </c>
      <c r="D417" s="34">
        <v>207113</v>
      </c>
      <c r="E417" s="101">
        <v>180042987</v>
      </c>
      <c r="F417" s="100">
        <v>5</v>
      </c>
      <c r="G417" s="34">
        <v>525438</v>
      </c>
      <c r="H417" s="101"/>
      <c r="I417" s="102"/>
      <c r="J417" s="34"/>
      <c r="K417" s="234"/>
      <c r="L417" s="234"/>
      <c r="M417" s="234"/>
      <c r="N417" s="234"/>
      <c r="O417" s="234"/>
      <c r="P417" s="234"/>
    </row>
    <row r="418" spans="1:16" x14ac:dyDescent="0.25">
      <c r="A418" s="98">
        <v>43237</v>
      </c>
      <c r="B418" s="99">
        <v>150164065</v>
      </c>
      <c r="C418" s="100">
        <v>19</v>
      </c>
      <c r="D418" s="34">
        <v>1803375</v>
      </c>
      <c r="E418" s="101"/>
      <c r="F418" s="100"/>
      <c r="G418" s="34"/>
      <c r="H418" s="101"/>
      <c r="I418" s="102"/>
      <c r="J418" s="34"/>
      <c r="K418" s="234"/>
      <c r="L418" s="234"/>
      <c r="M418" s="234"/>
      <c r="N418" s="234"/>
      <c r="O418" s="234"/>
      <c r="P418" s="234"/>
    </row>
    <row r="419" spans="1:16" x14ac:dyDescent="0.25">
      <c r="A419" s="98">
        <v>43237</v>
      </c>
      <c r="B419" s="99">
        <v>180164116</v>
      </c>
      <c r="C419" s="100">
        <v>1</v>
      </c>
      <c r="D419" s="34">
        <v>152338</v>
      </c>
      <c r="E419" s="101"/>
      <c r="F419" s="100"/>
      <c r="G419" s="34"/>
      <c r="H419" s="101"/>
      <c r="I419" s="102">
        <v>1637388</v>
      </c>
      <c r="J419" s="34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98">
        <v>43238</v>
      </c>
      <c r="B420" s="99">
        <v>180164150</v>
      </c>
      <c r="C420" s="100">
        <v>2</v>
      </c>
      <c r="D420" s="34">
        <v>202125</v>
      </c>
      <c r="E420" s="101">
        <v>180043012</v>
      </c>
      <c r="F420" s="100">
        <v>8</v>
      </c>
      <c r="G420" s="34">
        <v>825388</v>
      </c>
      <c r="H420" s="101"/>
      <c r="I420" s="102"/>
      <c r="J420" s="34"/>
      <c r="K420" s="234"/>
      <c r="L420" s="234"/>
      <c r="M420" s="234"/>
      <c r="N420" s="234"/>
      <c r="O420" s="234"/>
      <c r="P420" s="234"/>
    </row>
    <row r="421" spans="1:16" x14ac:dyDescent="0.25">
      <c r="A421" s="98">
        <v>43238</v>
      </c>
      <c r="B421" s="99">
        <v>180164158</v>
      </c>
      <c r="C421" s="100">
        <v>1</v>
      </c>
      <c r="D421" s="34">
        <v>88200</v>
      </c>
      <c r="E421" s="101"/>
      <c r="F421" s="100"/>
      <c r="G421" s="34"/>
      <c r="H421" s="101"/>
      <c r="I421" s="102"/>
      <c r="J421" s="34"/>
      <c r="K421" s="234"/>
      <c r="L421" s="234"/>
      <c r="M421" s="234"/>
      <c r="N421" s="234"/>
      <c r="O421" s="234"/>
      <c r="P421" s="234"/>
    </row>
    <row r="422" spans="1:16" x14ac:dyDescent="0.25">
      <c r="A422" s="98">
        <v>43238</v>
      </c>
      <c r="B422" s="99">
        <v>180164192</v>
      </c>
      <c r="C422" s="100">
        <v>3</v>
      </c>
      <c r="D422" s="34">
        <v>232225</v>
      </c>
      <c r="E422" s="101"/>
      <c r="F422" s="100"/>
      <c r="G422" s="34"/>
      <c r="H422" s="101"/>
      <c r="I422" s="102"/>
      <c r="J422" s="34"/>
      <c r="K422" s="234"/>
      <c r="L422" s="234"/>
      <c r="M422" s="234"/>
      <c r="N422" s="234"/>
      <c r="O422" s="234"/>
      <c r="P422" s="234"/>
    </row>
    <row r="423" spans="1:16" x14ac:dyDescent="0.25">
      <c r="A423" s="98">
        <v>43238</v>
      </c>
      <c r="B423" s="99">
        <v>180164194</v>
      </c>
      <c r="C423" s="100">
        <v>21</v>
      </c>
      <c r="D423" s="34">
        <v>2125463</v>
      </c>
      <c r="E423" s="101"/>
      <c r="F423" s="100"/>
      <c r="G423" s="34"/>
      <c r="H423" s="101"/>
      <c r="I423" s="102"/>
      <c r="J423" s="34"/>
      <c r="K423" s="234"/>
      <c r="L423" s="234"/>
      <c r="M423" s="234"/>
      <c r="N423" s="234"/>
      <c r="O423" s="234"/>
      <c r="P423" s="234"/>
    </row>
    <row r="424" spans="1:16" x14ac:dyDescent="0.25">
      <c r="A424" s="98">
        <v>43238</v>
      </c>
      <c r="B424" s="99">
        <v>180162240</v>
      </c>
      <c r="C424" s="100">
        <v>3</v>
      </c>
      <c r="D424" s="34">
        <v>354988</v>
      </c>
      <c r="E424" s="101"/>
      <c r="F424" s="100"/>
      <c r="G424" s="34"/>
      <c r="H424" s="101"/>
      <c r="I424" s="102"/>
      <c r="J424" s="34"/>
      <c r="K424" s="234"/>
      <c r="L424" s="234"/>
      <c r="M424" s="234"/>
      <c r="N424" s="234"/>
      <c r="O424" s="234"/>
      <c r="P424" s="234"/>
    </row>
    <row r="425" spans="1:16" x14ac:dyDescent="0.25">
      <c r="A425" s="98">
        <v>43238</v>
      </c>
      <c r="B425" s="99">
        <v>180162245</v>
      </c>
      <c r="C425" s="100">
        <v>2</v>
      </c>
      <c r="D425" s="34">
        <v>162225</v>
      </c>
      <c r="E425" s="101"/>
      <c r="F425" s="100"/>
      <c r="G425" s="34"/>
      <c r="H425" s="101"/>
      <c r="I425" s="102"/>
      <c r="J425" s="34"/>
      <c r="K425" s="234"/>
      <c r="L425" s="234"/>
      <c r="M425" s="234"/>
      <c r="N425" s="234"/>
      <c r="O425" s="234"/>
      <c r="P425" s="234"/>
    </row>
    <row r="426" spans="1:16" x14ac:dyDescent="0.25">
      <c r="A426" s="98"/>
      <c r="B426" s="99"/>
      <c r="C426" s="100"/>
      <c r="D426" s="34"/>
      <c r="E426" s="101"/>
      <c r="F426" s="100"/>
      <c r="G426" s="34"/>
      <c r="H426" s="101"/>
      <c r="I426" s="102"/>
      <c r="J426" s="34"/>
      <c r="K426" s="234"/>
      <c r="L426" s="234"/>
      <c r="M426" s="234"/>
      <c r="N426" s="234"/>
      <c r="O426" s="234"/>
      <c r="P426" s="234"/>
    </row>
    <row r="427" spans="1:16" x14ac:dyDescent="0.25">
      <c r="A427" s="98"/>
      <c r="B427" s="99"/>
      <c r="C427" s="100"/>
      <c r="D427" s="34"/>
      <c r="E427" s="101"/>
      <c r="F427" s="100"/>
      <c r="G427" s="34"/>
      <c r="H427" s="101"/>
      <c r="I427" s="102"/>
      <c r="J427" s="34"/>
      <c r="K427" s="234"/>
      <c r="L427" s="234"/>
      <c r="M427" s="234"/>
      <c r="N427" s="234"/>
      <c r="O427" s="234"/>
      <c r="P427" s="234"/>
    </row>
    <row r="428" spans="1:16" x14ac:dyDescent="0.25">
      <c r="A428" s="236"/>
      <c r="B428" s="235"/>
      <c r="C428" s="241"/>
      <c r="D428" s="34"/>
      <c r="E428" s="238"/>
      <c r="F428" s="241"/>
      <c r="G428" s="237"/>
      <c r="H428" s="238"/>
      <c r="I428" s="240"/>
      <c r="J428" s="237"/>
      <c r="K428" s="234"/>
      <c r="L428" s="234"/>
      <c r="M428" s="234"/>
      <c r="N428" s="234"/>
      <c r="O428" s="234"/>
      <c r="P428" s="234"/>
    </row>
    <row r="429" spans="1:16" x14ac:dyDescent="0.25">
      <c r="A429" s="236"/>
      <c r="B429" s="224" t="s">
        <v>11</v>
      </c>
      <c r="C429" s="233">
        <f>SUM(C7:C428)</f>
        <v>3055</v>
      </c>
      <c r="D429" s="225">
        <f>SUM(D7:D428)</f>
        <v>295045385</v>
      </c>
      <c r="E429" s="224" t="s">
        <v>11</v>
      </c>
      <c r="F429" s="233">
        <f>SUM(F7:F428)</f>
        <v>677</v>
      </c>
      <c r="G429" s="225">
        <f>SUM(G7:G428)</f>
        <v>69755815</v>
      </c>
      <c r="H429" s="225">
        <f>SUM(H7:H428)</f>
        <v>0</v>
      </c>
      <c r="I429" s="233">
        <f>SUM(I7:I428)</f>
        <v>222949731</v>
      </c>
      <c r="J429" s="5"/>
      <c r="K429" s="234"/>
      <c r="L429" s="234"/>
      <c r="M429" s="234"/>
      <c r="N429" s="234"/>
      <c r="O429" s="234"/>
      <c r="P429" s="234"/>
    </row>
    <row r="430" spans="1:16" x14ac:dyDescent="0.25">
      <c r="A430" s="236"/>
      <c r="B430" s="224"/>
      <c r="C430" s="233"/>
      <c r="D430" s="225"/>
      <c r="E430" s="224"/>
      <c r="F430" s="233"/>
      <c r="G430" s="5"/>
      <c r="H430" s="235"/>
      <c r="I430" s="241"/>
      <c r="J430" s="5"/>
      <c r="K430" s="234"/>
      <c r="L430" s="234"/>
      <c r="M430" s="234"/>
      <c r="N430" s="234"/>
      <c r="O430" s="234"/>
      <c r="P430" s="234"/>
    </row>
    <row r="431" spans="1:16" x14ac:dyDescent="0.25">
      <c r="A431" s="236"/>
      <c r="B431" s="227"/>
      <c r="C431" s="241"/>
      <c r="D431" s="237"/>
      <c r="E431" s="224"/>
      <c r="F431" s="241"/>
      <c r="G431" s="325" t="s">
        <v>12</v>
      </c>
      <c r="H431" s="325"/>
      <c r="I431" s="240"/>
      <c r="J431" s="228">
        <f>SUM(D7:D428)</f>
        <v>295045385</v>
      </c>
      <c r="K431" s="234"/>
      <c r="L431" s="234"/>
      <c r="M431" s="234"/>
      <c r="N431" s="234"/>
      <c r="O431" s="234"/>
      <c r="P431" s="234"/>
    </row>
    <row r="432" spans="1:16" x14ac:dyDescent="0.25">
      <c r="A432" s="226"/>
      <c r="B432" s="235"/>
      <c r="C432" s="241"/>
      <c r="D432" s="237"/>
      <c r="E432" s="238"/>
      <c r="F432" s="241"/>
      <c r="G432" s="325" t="s">
        <v>13</v>
      </c>
      <c r="H432" s="325"/>
      <c r="I432" s="240"/>
      <c r="J432" s="228">
        <f>SUM(G7:G428)</f>
        <v>69755815</v>
      </c>
      <c r="K432" s="234"/>
      <c r="L432" s="234"/>
      <c r="M432" s="234"/>
      <c r="N432" s="234"/>
      <c r="O432" s="234"/>
      <c r="P432" s="234"/>
    </row>
    <row r="433" spans="1:16" x14ac:dyDescent="0.25">
      <c r="A433" s="236"/>
      <c r="B433" s="238"/>
      <c r="C433" s="241"/>
      <c r="D433" s="237"/>
      <c r="E433" s="238"/>
      <c r="F433" s="241"/>
      <c r="G433" s="325" t="s">
        <v>14</v>
      </c>
      <c r="H433" s="325"/>
      <c r="I433" s="41"/>
      <c r="J433" s="230">
        <f>J431-J432</f>
        <v>225289570</v>
      </c>
      <c r="K433" s="234"/>
      <c r="L433" s="234"/>
      <c r="M433" s="234"/>
      <c r="N433" s="234"/>
      <c r="O433" s="234"/>
      <c r="P433" s="234"/>
    </row>
    <row r="434" spans="1:16" x14ac:dyDescent="0.25">
      <c r="A434" s="229"/>
      <c r="B434" s="231"/>
      <c r="C434" s="241"/>
      <c r="D434" s="232"/>
      <c r="E434" s="238"/>
      <c r="F434" s="241"/>
      <c r="G434" s="325" t="s">
        <v>15</v>
      </c>
      <c r="H434" s="325"/>
      <c r="I434" s="240"/>
      <c r="J434" s="228">
        <f>SUM(H7:H428)</f>
        <v>0</v>
      </c>
      <c r="K434" s="234"/>
      <c r="L434" s="234"/>
      <c r="M434" s="234"/>
      <c r="N434" s="234"/>
      <c r="O434" s="234"/>
      <c r="P434" s="234"/>
    </row>
    <row r="435" spans="1:16" x14ac:dyDescent="0.25">
      <c r="A435" s="236"/>
      <c r="B435" s="231"/>
      <c r="C435" s="241"/>
      <c r="D435" s="232"/>
      <c r="E435" s="238"/>
      <c r="F435" s="241"/>
      <c r="G435" s="325" t="s">
        <v>16</v>
      </c>
      <c r="H435" s="325"/>
      <c r="I435" s="240"/>
      <c r="J435" s="228">
        <f>J433+J434</f>
        <v>225289570</v>
      </c>
      <c r="K435" s="234"/>
      <c r="L435" s="234"/>
      <c r="M435" s="234"/>
      <c r="N435" s="234"/>
      <c r="O435" s="234"/>
      <c r="P435" s="234"/>
    </row>
    <row r="436" spans="1:16" x14ac:dyDescent="0.25">
      <c r="A436" s="236"/>
      <c r="B436" s="231"/>
      <c r="C436" s="241"/>
      <c r="D436" s="232"/>
      <c r="E436" s="238"/>
      <c r="F436" s="241"/>
      <c r="G436" s="325" t="s">
        <v>5</v>
      </c>
      <c r="H436" s="325"/>
      <c r="I436" s="240"/>
      <c r="J436" s="228">
        <f>SUM(I7:I428)</f>
        <v>222949731</v>
      </c>
      <c r="K436" s="234"/>
      <c r="L436" s="234"/>
      <c r="M436" s="234"/>
      <c r="N436" s="234"/>
      <c r="O436" s="234"/>
      <c r="P436" s="234"/>
    </row>
    <row r="437" spans="1:16" x14ac:dyDescent="0.25">
      <c r="A437" s="236"/>
      <c r="B437" s="231"/>
      <c r="C437" s="241"/>
      <c r="D437" s="232"/>
      <c r="E437" s="238"/>
      <c r="F437" s="241"/>
      <c r="G437" s="325" t="s">
        <v>32</v>
      </c>
      <c r="H437" s="325"/>
      <c r="I437" s="241" t="str">
        <f>IF(J437&gt;0,"SALDO",IF(J437&lt;0,"PIUTANG",IF(J437=0,"LUNAS")))</f>
        <v>PIUTANG</v>
      </c>
      <c r="J437" s="228">
        <f>J436-J435</f>
        <v>-2339839</v>
      </c>
      <c r="K437" s="234"/>
      <c r="L437" s="234"/>
      <c r="M437" s="234"/>
      <c r="N437" s="234"/>
      <c r="O437" s="234"/>
      <c r="P437" s="234"/>
    </row>
    <row r="438" spans="1:16" x14ac:dyDescent="0.25">
      <c r="A438" s="236"/>
      <c r="K438" s="234"/>
      <c r="L438" s="234"/>
      <c r="M438" s="234"/>
      <c r="N438" s="234"/>
      <c r="O438" s="234"/>
      <c r="P438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37:H437"/>
    <mergeCell ref="G431:H431"/>
    <mergeCell ref="G432:H432"/>
    <mergeCell ref="G433:H433"/>
    <mergeCell ref="G434:H434"/>
    <mergeCell ref="G435:H435"/>
    <mergeCell ref="G436:H43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65"/>
  <sheetViews>
    <sheetView workbookViewId="0">
      <pane ySplit="7" topLeftCell="A39" activePane="bottomLeft" state="frozen"/>
      <selection pane="bottomLeft" activeCell="J47" sqref="J4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SUM(D23:D43)</f>
        <v>2978598</v>
      </c>
      <c r="M1" s="37">
        <v>2411238</v>
      </c>
      <c r="N1" s="37">
        <f>L1-M1</f>
        <v>567360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J59*-1</f>
        <v>8939093</v>
      </c>
      <c r="J2" s="20"/>
      <c r="L2" s="219">
        <f>SUM(H23:H43)</f>
        <v>475000</v>
      </c>
      <c r="M2" s="219">
        <v>410000</v>
      </c>
      <c r="N2" s="219">
        <f>L2-M2</f>
        <v>65000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3453598</v>
      </c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6" x14ac:dyDescent="0.25">
      <c r="A7" s="34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3"/>
      <c r="I7" s="351"/>
      <c r="J7" s="339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98">
        <v>43234</v>
      </c>
      <c r="B37" s="99">
        <v>180163651</v>
      </c>
      <c r="C37" s="100">
        <v>1</v>
      </c>
      <c r="D37" s="34">
        <v>141838</v>
      </c>
      <c r="E37" s="101"/>
      <c r="F37" s="99"/>
      <c r="G37" s="34"/>
      <c r="H37" s="102">
        <v>47000</v>
      </c>
      <c r="I37" s="102"/>
      <c r="J37" s="34"/>
      <c r="K37" s="219"/>
      <c r="L37" s="219"/>
      <c r="M37" s="219"/>
      <c r="N37" s="219"/>
      <c r="O37" s="219"/>
      <c r="P37" s="219"/>
    </row>
    <row r="38" spans="1:16" s="234" customFormat="1" x14ac:dyDescent="0.25">
      <c r="A38" s="98">
        <v>43234</v>
      </c>
      <c r="B38" s="99">
        <v>180163652</v>
      </c>
      <c r="C38" s="100">
        <v>1</v>
      </c>
      <c r="D38" s="34">
        <v>141838</v>
      </c>
      <c r="E38" s="101"/>
      <c r="F38" s="99"/>
      <c r="G38" s="34"/>
      <c r="H38" s="102">
        <v>21000</v>
      </c>
      <c r="I38" s="102"/>
      <c r="J38" s="34"/>
      <c r="K38" s="219"/>
      <c r="L38" s="219"/>
      <c r="M38" s="219"/>
      <c r="N38" s="219"/>
      <c r="O38" s="219"/>
      <c r="P38" s="219"/>
    </row>
    <row r="39" spans="1:16" s="234" customFormat="1" x14ac:dyDescent="0.25">
      <c r="A39" s="98">
        <v>43234</v>
      </c>
      <c r="B39" s="99">
        <v>180163653</v>
      </c>
      <c r="C39" s="100">
        <v>1</v>
      </c>
      <c r="D39" s="34">
        <v>141838</v>
      </c>
      <c r="E39" s="101"/>
      <c r="F39" s="99"/>
      <c r="G39" s="34"/>
      <c r="H39" s="102">
        <v>10000</v>
      </c>
      <c r="I39" s="102"/>
      <c r="J39" s="34"/>
      <c r="K39" s="219"/>
      <c r="L39" s="219"/>
      <c r="M39" s="219"/>
      <c r="N39" s="219"/>
      <c r="O39" s="219"/>
      <c r="P39" s="219"/>
    </row>
    <row r="40" spans="1:16" s="234" customFormat="1" x14ac:dyDescent="0.25">
      <c r="A40" s="98">
        <v>43235</v>
      </c>
      <c r="B40" s="99">
        <v>180163877</v>
      </c>
      <c r="C40" s="100">
        <v>1</v>
      </c>
      <c r="D40" s="34">
        <v>141838</v>
      </c>
      <c r="E40" s="101"/>
      <c r="F40" s="99"/>
      <c r="G40" s="34"/>
      <c r="H40" s="102">
        <v>11000</v>
      </c>
      <c r="I40" s="102"/>
      <c r="J40" s="34"/>
      <c r="K40" s="219"/>
      <c r="L40" s="219"/>
      <c r="M40" s="219"/>
      <c r="N40" s="219"/>
      <c r="O40" s="219"/>
      <c r="P40" s="219"/>
    </row>
    <row r="41" spans="1:16" s="234" customFormat="1" x14ac:dyDescent="0.25">
      <c r="A41" s="98">
        <v>43235</v>
      </c>
      <c r="B41" s="99">
        <v>180163878</v>
      </c>
      <c r="C41" s="100">
        <v>1</v>
      </c>
      <c r="D41" s="34">
        <v>141838</v>
      </c>
      <c r="E41" s="101"/>
      <c r="F41" s="99"/>
      <c r="G41" s="34"/>
      <c r="H41" s="102">
        <v>11000</v>
      </c>
      <c r="I41" s="102"/>
      <c r="J41" s="34"/>
      <c r="K41" s="219"/>
      <c r="L41" s="219"/>
      <c r="M41" s="219"/>
      <c r="N41" s="219"/>
      <c r="O41" s="219"/>
      <c r="P41" s="219"/>
    </row>
    <row r="42" spans="1:16" s="234" customFormat="1" x14ac:dyDescent="0.25">
      <c r="A42" s="98">
        <v>43236</v>
      </c>
      <c r="B42" s="99">
        <v>180163959</v>
      </c>
      <c r="C42" s="100">
        <v>1</v>
      </c>
      <c r="D42" s="34">
        <v>141838</v>
      </c>
      <c r="E42" s="101"/>
      <c r="F42" s="99"/>
      <c r="G42" s="34"/>
      <c r="H42" s="102">
        <v>33000</v>
      </c>
      <c r="I42" s="102"/>
      <c r="J42" s="34"/>
      <c r="K42" s="219"/>
      <c r="L42" s="219"/>
      <c r="M42" s="219"/>
      <c r="N42" s="219"/>
      <c r="O42" s="219"/>
      <c r="P42" s="219"/>
    </row>
    <row r="43" spans="1:16" s="234" customFormat="1" x14ac:dyDescent="0.25">
      <c r="A43" s="98">
        <v>43236</v>
      </c>
      <c r="B43" s="99">
        <v>180163960</v>
      </c>
      <c r="C43" s="100">
        <v>1</v>
      </c>
      <c r="D43" s="34">
        <v>141838</v>
      </c>
      <c r="E43" s="101"/>
      <c r="F43" s="99"/>
      <c r="G43" s="34"/>
      <c r="H43" s="102">
        <v>10000</v>
      </c>
      <c r="I43" s="102"/>
      <c r="J43" s="34"/>
      <c r="K43" s="219"/>
      <c r="L43" s="219"/>
      <c r="M43" s="219"/>
      <c r="N43" s="219"/>
      <c r="O43" s="219"/>
      <c r="P43" s="219"/>
    </row>
    <row r="44" spans="1:16" s="234" customFormat="1" x14ac:dyDescent="0.25">
      <c r="A44" s="98">
        <v>43236</v>
      </c>
      <c r="B44" s="99">
        <v>180163962</v>
      </c>
      <c r="C44" s="100">
        <v>1</v>
      </c>
      <c r="D44" s="34">
        <v>141838</v>
      </c>
      <c r="E44" s="101"/>
      <c r="F44" s="99"/>
      <c r="G44" s="34"/>
      <c r="H44" s="102">
        <v>10000</v>
      </c>
      <c r="I44" s="102"/>
      <c r="J44" s="34"/>
      <c r="K44" s="219"/>
      <c r="L44" s="219"/>
      <c r="M44" s="219"/>
      <c r="N44" s="219"/>
      <c r="O44" s="219"/>
      <c r="P44" s="219"/>
    </row>
    <row r="45" spans="1:16" s="234" customFormat="1" x14ac:dyDescent="0.25">
      <c r="A45" s="98">
        <v>43237</v>
      </c>
      <c r="B45" s="99">
        <v>180164047</v>
      </c>
      <c r="C45" s="100">
        <v>1</v>
      </c>
      <c r="D45" s="34">
        <v>141838</v>
      </c>
      <c r="E45" s="101"/>
      <c r="F45" s="99"/>
      <c r="G45" s="34"/>
      <c r="H45" s="102">
        <v>14000</v>
      </c>
      <c r="I45" s="102"/>
      <c r="J45" s="34"/>
      <c r="K45" s="219"/>
      <c r="L45" s="219"/>
      <c r="M45" s="219"/>
      <c r="N45" s="219"/>
      <c r="O45" s="219"/>
      <c r="P45" s="219"/>
    </row>
    <row r="46" spans="1:16" s="234" customFormat="1" x14ac:dyDescent="0.25">
      <c r="A46" s="98">
        <v>43237</v>
      </c>
      <c r="B46" s="99">
        <v>180164048</v>
      </c>
      <c r="C46" s="100">
        <v>1</v>
      </c>
      <c r="D46" s="34">
        <v>141838</v>
      </c>
      <c r="E46" s="101"/>
      <c r="F46" s="99"/>
      <c r="G46" s="34"/>
      <c r="H46" s="102">
        <v>10000</v>
      </c>
      <c r="I46" s="102"/>
      <c r="J46" s="34"/>
      <c r="K46" s="219"/>
      <c r="L46" s="219"/>
      <c r="M46" s="219"/>
      <c r="N46" s="219"/>
      <c r="O46" s="219"/>
      <c r="P46" s="219"/>
    </row>
    <row r="47" spans="1:16" s="234" customFormat="1" x14ac:dyDescent="0.25">
      <c r="A47" s="98">
        <v>43237</v>
      </c>
      <c r="B47" s="99">
        <v>180164078</v>
      </c>
      <c r="C47" s="100">
        <v>50</v>
      </c>
      <c r="D47" s="34">
        <v>7091875</v>
      </c>
      <c r="E47" s="101"/>
      <c r="F47" s="99"/>
      <c r="G47" s="34"/>
      <c r="H47" s="102">
        <v>85000</v>
      </c>
      <c r="I47" s="102"/>
      <c r="J47" s="34"/>
      <c r="K47" s="219"/>
      <c r="L47" s="219"/>
      <c r="M47" s="219"/>
      <c r="N47" s="219"/>
      <c r="O47" s="219"/>
      <c r="P47" s="219"/>
    </row>
    <row r="48" spans="1:16" s="234" customFormat="1" x14ac:dyDescent="0.25">
      <c r="A48" s="98">
        <v>43238</v>
      </c>
      <c r="B48" s="99">
        <v>180164209</v>
      </c>
      <c r="C48" s="100">
        <v>1</v>
      </c>
      <c r="D48" s="34">
        <v>141838</v>
      </c>
      <c r="E48" s="101"/>
      <c r="F48" s="99"/>
      <c r="G48" s="34"/>
      <c r="H48" s="102">
        <v>25000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4" customFormat="1" x14ac:dyDescent="0.25">
      <c r="A50" s="236"/>
      <c r="B50" s="235"/>
      <c r="C50" s="241"/>
      <c r="D50" s="237"/>
      <c r="E50" s="238"/>
      <c r="F50" s="235"/>
      <c r="G50" s="237"/>
      <c r="H50" s="240"/>
      <c r="I50" s="240"/>
      <c r="J50" s="237"/>
      <c r="K50" s="219"/>
      <c r="L50" s="219"/>
      <c r="M50" s="219"/>
      <c r="N50" s="219"/>
      <c r="O50" s="219"/>
      <c r="P50" s="219"/>
    </row>
    <row r="51" spans="1:16" s="234" customFormat="1" x14ac:dyDescent="0.25">
      <c r="A51" s="4"/>
      <c r="B51" s="8" t="s">
        <v>11</v>
      </c>
      <c r="C51" s="77">
        <f>SUM(C8:C50)</f>
        <v>326</v>
      </c>
      <c r="D51" s="9"/>
      <c r="E51" s="224" t="s">
        <v>11</v>
      </c>
      <c r="F51" s="224">
        <f>SUM(F8:F50)</f>
        <v>1</v>
      </c>
      <c r="G51" s="225">
        <f>SUM(G8:G50)</f>
        <v>98525</v>
      </c>
      <c r="H51" s="240"/>
      <c r="I51" s="240"/>
      <c r="J51" s="237"/>
      <c r="K51" s="219"/>
      <c r="L51" s="219"/>
      <c r="M51" s="219"/>
      <c r="N51" s="219"/>
      <c r="O51" s="219"/>
      <c r="P51" s="219"/>
    </row>
    <row r="52" spans="1:16" s="234" customFormat="1" x14ac:dyDescent="0.25">
      <c r="A52" s="4"/>
      <c r="B52" s="8"/>
      <c r="C52" s="77"/>
      <c r="D52" s="9"/>
      <c r="E52" s="238"/>
      <c r="F52" s="235"/>
      <c r="G52" s="237"/>
      <c r="H52" s="240"/>
      <c r="I52" s="240"/>
      <c r="J52" s="237"/>
      <c r="K52" s="219"/>
      <c r="L52" s="219"/>
      <c r="M52" s="219"/>
      <c r="N52" s="219"/>
      <c r="O52" s="219"/>
      <c r="P52" s="219"/>
    </row>
    <row r="53" spans="1:16" s="234" customFormat="1" x14ac:dyDescent="0.25">
      <c r="A53" s="10"/>
      <c r="B53" s="11"/>
      <c r="C53" s="40"/>
      <c r="D53" s="6"/>
      <c r="E53" s="8"/>
      <c r="F53" s="235"/>
      <c r="G53" s="325" t="s">
        <v>12</v>
      </c>
      <c r="H53" s="325"/>
      <c r="I53" s="39"/>
      <c r="J53" s="13">
        <f>SUM(D8:D50)</f>
        <v>26878264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4"/>
      <c r="B54" s="3"/>
      <c r="C54" s="40"/>
      <c r="D54" s="6"/>
      <c r="E54" s="8"/>
      <c r="F54" s="235"/>
      <c r="G54" s="325" t="s">
        <v>13</v>
      </c>
      <c r="H54" s="325"/>
      <c r="I54" s="39"/>
      <c r="J54" s="13">
        <f>SUM(G8:G50)</f>
        <v>98525</v>
      </c>
      <c r="K54" s="219"/>
      <c r="L54" s="219"/>
      <c r="M54" s="219"/>
      <c r="N54" s="219"/>
      <c r="O54" s="219"/>
      <c r="P54" s="219"/>
    </row>
    <row r="55" spans="1:16" s="234" customFormat="1" x14ac:dyDescent="0.25">
      <c r="A55" s="14"/>
      <c r="B55" s="7"/>
      <c r="C55" s="40"/>
      <c r="D55" s="6"/>
      <c r="E55" s="7"/>
      <c r="F55" s="235"/>
      <c r="G55" s="325" t="s">
        <v>14</v>
      </c>
      <c r="H55" s="325"/>
      <c r="I55" s="41"/>
      <c r="J55" s="15">
        <f>J53-J54</f>
        <v>26779739</v>
      </c>
      <c r="K55" s="219"/>
      <c r="L55" s="219"/>
      <c r="M55" s="219"/>
      <c r="N55" s="219"/>
      <c r="O55" s="219"/>
      <c r="P55" s="219"/>
    </row>
    <row r="56" spans="1:16" s="234" customFormat="1" x14ac:dyDescent="0.25">
      <c r="A56" s="4"/>
      <c r="B56" s="16"/>
      <c r="C56" s="40"/>
      <c r="D56" s="17"/>
      <c r="E56" s="7"/>
      <c r="F56" s="8"/>
      <c r="G56" s="325" t="s">
        <v>15</v>
      </c>
      <c r="H56" s="325"/>
      <c r="I56" s="39"/>
      <c r="J56" s="13">
        <f>SUM(H8:H52)</f>
        <v>982500</v>
      </c>
      <c r="K56" s="219"/>
      <c r="L56" s="219"/>
      <c r="M56" s="219"/>
      <c r="N56" s="219"/>
      <c r="O56" s="219"/>
      <c r="P56" s="219"/>
    </row>
    <row r="57" spans="1:16" x14ac:dyDescent="0.25">
      <c r="A57" s="4"/>
      <c r="B57" s="16"/>
      <c r="C57" s="40"/>
      <c r="D57" s="17"/>
      <c r="E57" s="7"/>
      <c r="F57" s="8"/>
      <c r="G57" s="325" t="s">
        <v>16</v>
      </c>
      <c r="H57" s="325"/>
      <c r="I57" s="39"/>
      <c r="J57" s="13">
        <f>J55+J56</f>
        <v>27762239</v>
      </c>
    </row>
    <row r="58" spans="1:16" x14ac:dyDescent="0.25">
      <c r="A58" s="4"/>
      <c r="B58" s="16"/>
      <c r="C58" s="40"/>
      <c r="D58" s="17"/>
      <c r="E58" s="7"/>
      <c r="F58" s="3"/>
      <c r="G58" s="325" t="s">
        <v>5</v>
      </c>
      <c r="H58" s="325"/>
      <c r="I58" s="39"/>
      <c r="J58" s="13">
        <f>SUM(I8:I52)</f>
        <v>18823146</v>
      </c>
    </row>
    <row r="59" spans="1:16" x14ac:dyDescent="0.25">
      <c r="A59" s="4"/>
      <c r="B59" s="16"/>
      <c r="C59" s="40"/>
      <c r="D59" s="17"/>
      <c r="E59" s="7"/>
      <c r="F59" s="3"/>
      <c r="G59" s="325" t="s">
        <v>32</v>
      </c>
      <c r="H59" s="325"/>
      <c r="I59" s="40" t="str">
        <f>IF(J59&gt;0,"SALDO",IF(J59&lt;0,"PIUTANG",IF(J59=0,"LUNAS")))</f>
        <v>PIUTANG</v>
      </c>
      <c r="J59" s="13">
        <f>J58-J57</f>
        <v>-8939093</v>
      </c>
    </row>
    <row r="60" spans="1:16" x14ac:dyDescent="0.25">
      <c r="F60" s="37"/>
      <c r="G60" s="37"/>
      <c r="J60" s="37"/>
    </row>
    <row r="61" spans="1:16" x14ac:dyDescent="0.25">
      <c r="C61" s="37"/>
      <c r="D61" s="37"/>
      <c r="F61" s="37"/>
      <c r="G61" s="37"/>
      <c r="J61" s="37"/>
      <c r="L61"/>
      <c r="M61"/>
      <c r="N61"/>
      <c r="O61"/>
      <c r="P61"/>
    </row>
    <row r="62" spans="1:16" x14ac:dyDescent="0.25">
      <c r="C62" s="37"/>
      <c r="D62" s="37"/>
      <c r="F62" s="37"/>
      <c r="G62" s="37"/>
      <c r="J62" s="37"/>
      <c r="L62"/>
      <c r="M62"/>
      <c r="N62"/>
      <c r="O62"/>
      <c r="P62"/>
    </row>
    <row r="63" spans="1:16" x14ac:dyDescent="0.25">
      <c r="C63" s="37"/>
      <c r="D63" s="37"/>
      <c r="F63" s="37"/>
      <c r="G63" s="37"/>
      <c r="J63" s="37"/>
      <c r="L63"/>
      <c r="M63"/>
      <c r="N63"/>
      <c r="O63"/>
      <c r="P63"/>
    </row>
    <row r="64" spans="1:16" x14ac:dyDescent="0.25">
      <c r="C64" s="37"/>
      <c r="D64" s="37"/>
      <c r="F64" s="37"/>
      <c r="G64" s="37"/>
      <c r="J64" s="37"/>
      <c r="L64"/>
      <c r="M64"/>
      <c r="N64"/>
      <c r="O64"/>
      <c r="P64"/>
    </row>
    <row r="65" spans="3:16" x14ac:dyDescent="0.25">
      <c r="C65" s="37"/>
      <c r="D65" s="37"/>
      <c r="L65"/>
      <c r="M65"/>
      <c r="N65"/>
      <c r="O65"/>
      <c r="P65"/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5"/>
  <sheetViews>
    <sheetView workbookViewId="0">
      <pane ySplit="7" topLeftCell="A29" activePane="bottomLeft" state="frozen"/>
      <selection pane="bottomLeft" activeCell="I47" sqref="I4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SUM(D36:D39)</f>
        <v>4330988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J55*-1</f>
        <v>526055</v>
      </c>
      <c r="J2" s="20"/>
      <c r="L2" s="37">
        <f>SUM(G36:G40)</f>
        <v>1766795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2564193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M5" s="37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  <c r="M6" s="37"/>
    </row>
    <row r="7" spans="1:17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3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98">
        <v>43237</v>
      </c>
      <c r="B41" s="99">
        <v>180164054</v>
      </c>
      <c r="C41" s="100">
        <v>6</v>
      </c>
      <c r="D41" s="34">
        <v>525875</v>
      </c>
      <c r="E41" s="101"/>
      <c r="F41" s="99"/>
      <c r="G41" s="34"/>
      <c r="H41" s="102"/>
      <c r="I41" s="102"/>
      <c r="J41" s="34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138"/>
      <c r="L45" s="138"/>
      <c r="M45" s="138"/>
      <c r="N45" s="138"/>
      <c r="O45" s="138"/>
      <c r="P45" s="138"/>
      <c r="Q45" s="138"/>
    </row>
    <row r="46" spans="1:17" x14ac:dyDescent="0.25">
      <c r="A46" s="4"/>
      <c r="B46" s="3"/>
      <c r="C46" s="40"/>
      <c r="D46" s="6"/>
      <c r="E46" s="7"/>
      <c r="F46" s="3"/>
      <c r="G46" s="6"/>
      <c r="H46" s="39"/>
      <c r="I46" s="39"/>
      <c r="J46" s="6"/>
      <c r="M46" s="37"/>
    </row>
    <row r="47" spans="1:17" x14ac:dyDescent="0.25">
      <c r="A47" s="4"/>
      <c r="B47" s="8" t="s">
        <v>11</v>
      </c>
      <c r="C47" s="77">
        <f>SUM(C8:C46)</f>
        <v>231</v>
      </c>
      <c r="D47" s="9"/>
      <c r="E47" s="8" t="s">
        <v>11</v>
      </c>
      <c r="F47" s="8">
        <f>SUM(F8:F46)</f>
        <v>49</v>
      </c>
      <c r="G47" s="5"/>
      <c r="H47" s="40"/>
      <c r="I47" s="40"/>
      <c r="J47" s="5"/>
      <c r="M47" s="37"/>
    </row>
    <row r="48" spans="1:17" x14ac:dyDescent="0.25">
      <c r="A48" s="4"/>
      <c r="B48" s="8"/>
      <c r="C48" s="77"/>
      <c r="D48" s="9"/>
      <c r="E48" s="8"/>
      <c r="F48" s="8"/>
      <c r="G48" s="32"/>
      <c r="H48" s="52"/>
      <c r="I48" s="40"/>
      <c r="J48" s="5"/>
      <c r="M48" s="37"/>
    </row>
    <row r="49" spans="1:13" x14ac:dyDescent="0.25">
      <c r="A49" s="10"/>
      <c r="B49" s="11"/>
      <c r="C49" s="40"/>
      <c r="D49" s="6"/>
      <c r="E49" s="8"/>
      <c r="F49" s="3"/>
      <c r="G49" s="325" t="s">
        <v>12</v>
      </c>
      <c r="H49" s="325"/>
      <c r="I49" s="39"/>
      <c r="J49" s="13">
        <f>SUM(D8:D46)</f>
        <v>26644719</v>
      </c>
      <c r="M49" s="37"/>
    </row>
    <row r="50" spans="1:13" x14ac:dyDescent="0.25">
      <c r="A50" s="4"/>
      <c r="B50" s="3"/>
      <c r="C50" s="40"/>
      <c r="D50" s="6"/>
      <c r="E50" s="7"/>
      <c r="F50" s="3"/>
      <c r="G50" s="325" t="s">
        <v>13</v>
      </c>
      <c r="H50" s="325"/>
      <c r="I50" s="39"/>
      <c r="J50" s="13">
        <f>SUM(G8:G46)</f>
        <v>6134971</v>
      </c>
      <c r="M50" s="37"/>
    </row>
    <row r="51" spans="1:13" x14ac:dyDescent="0.25">
      <c r="A51" s="14"/>
      <c r="B51" s="7"/>
      <c r="C51" s="40"/>
      <c r="D51" s="6"/>
      <c r="E51" s="7"/>
      <c r="F51" s="3"/>
      <c r="G51" s="325" t="s">
        <v>14</v>
      </c>
      <c r="H51" s="325"/>
      <c r="I51" s="41"/>
      <c r="J51" s="15">
        <f>J49-J50</f>
        <v>20509748</v>
      </c>
      <c r="M51" s="37"/>
    </row>
    <row r="52" spans="1:13" x14ac:dyDescent="0.25">
      <c r="A52" s="4"/>
      <c r="B52" s="16"/>
      <c r="C52" s="40"/>
      <c r="D52" s="17"/>
      <c r="E52" s="7"/>
      <c r="F52" s="3"/>
      <c r="G52" s="325" t="s">
        <v>15</v>
      </c>
      <c r="H52" s="325"/>
      <c r="I52" s="39"/>
      <c r="J52" s="13">
        <f>SUM(H8:H47)</f>
        <v>0</v>
      </c>
      <c r="M52" s="37"/>
    </row>
    <row r="53" spans="1:13" x14ac:dyDescent="0.25">
      <c r="A53" s="4"/>
      <c r="B53" s="16"/>
      <c r="C53" s="40"/>
      <c r="D53" s="17"/>
      <c r="E53" s="7"/>
      <c r="F53" s="3"/>
      <c r="G53" s="325" t="s">
        <v>16</v>
      </c>
      <c r="H53" s="325"/>
      <c r="I53" s="39"/>
      <c r="J53" s="13">
        <f>J51+J52</f>
        <v>20509748</v>
      </c>
      <c r="M53" s="37"/>
    </row>
    <row r="54" spans="1:13" x14ac:dyDescent="0.25">
      <c r="A54" s="4"/>
      <c r="B54" s="16"/>
      <c r="C54" s="40"/>
      <c r="D54" s="17"/>
      <c r="E54" s="7"/>
      <c r="F54" s="3"/>
      <c r="G54" s="325" t="s">
        <v>5</v>
      </c>
      <c r="H54" s="325"/>
      <c r="I54" s="39"/>
      <c r="J54" s="13">
        <f>SUM(I8:I47)</f>
        <v>19983693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25" t="s">
        <v>32</v>
      </c>
      <c r="H55" s="325"/>
      <c r="I55" s="40" t="str">
        <f>IF(J55&gt;0,"SALDO",IF(J55&lt;0,"PIUTANG",IF(J55=0,"LUNAS")))</f>
        <v>PIUTANG</v>
      </c>
      <c r="J55" s="13">
        <f>J54-J53</f>
        <v>-526055</v>
      </c>
      <c r="M5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0"/>
  <sheetViews>
    <sheetView workbookViewId="0">
      <pane ySplit="7" topLeftCell="A8" activePane="bottomLeft" state="frozen"/>
      <selection pane="bottomLeft" activeCell="N16" sqref="N1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J30*-1</f>
        <v>4680138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8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4" t="s">
        <v>4</v>
      </c>
      <c r="I6" s="350" t="s">
        <v>5</v>
      </c>
      <c r="J6" s="338" t="s">
        <v>6</v>
      </c>
    </row>
    <row r="7" spans="1:13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5"/>
      <c r="I7" s="351"/>
      <c r="J7" s="339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/>
      <c r="J19" s="34"/>
      <c r="L19" s="239"/>
    </row>
    <row r="20" spans="1:12" s="234" customFormat="1" x14ac:dyDescent="0.25">
      <c r="A20" s="98"/>
      <c r="B20" s="99"/>
      <c r="C20" s="254"/>
      <c r="D20" s="34"/>
      <c r="E20" s="101"/>
      <c r="F20" s="99"/>
      <c r="G20" s="34"/>
      <c r="H20" s="101"/>
      <c r="I20" s="102"/>
      <c r="J20" s="34"/>
      <c r="L20" s="239"/>
    </row>
    <row r="21" spans="1:12" x14ac:dyDescent="0.25">
      <c r="A21" s="4"/>
      <c r="B21" s="3"/>
      <c r="C21" s="26"/>
      <c r="D21" s="6"/>
      <c r="E21" s="7"/>
      <c r="F21" s="3"/>
      <c r="G21" s="6"/>
      <c r="H21" s="7"/>
      <c r="I21" s="39"/>
      <c r="J21" s="6"/>
    </row>
    <row r="22" spans="1:12" x14ac:dyDescent="0.25">
      <c r="A22" s="4"/>
      <c r="B22" s="8" t="s">
        <v>11</v>
      </c>
      <c r="C22" s="27">
        <f>SUM(C8:C21)</f>
        <v>461</v>
      </c>
      <c r="D22" s="9"/>
      <c r="E22" s="8" t="s">
        <v>11</v>
      </c>
      <c r="F22" s="8">
        <f>SUM(F8:F21)</f>
        <v>79</v>
      </c>
      <c r="G22" s="5"/>
      <c r="H22" s="3"/>
      <c r="I22" s="40"/>
      <c r="J22" s="5"/>
    </row>
    <row r="23" spans="1:12" x14ac:dyDescent="0.25">
      <c r="A23" s="4"/>
      <c r="B23" s="8"/>
      <c r="C23" s="27"/>
      <c r="D23" s="9"/>
      <c r="E23" s="8"/>
      <c r="F23" s="8"/>
      <c r="G23" s="32"/>
      <c r="H23" s="33"/>
      <c r="I23" s="40"/>
      <c r="J23" s="5"/>
    </row>
    <row r="24" spans="1:12" x14ac:dyDescent="0.25">
      <c r="A24" s="10"/>
      <c r="B24" s="11"/>
      <c r="C24" s="26"/>
      <c r="D24" s="6"/>
      <c r="E24" s="8"/>
      <c r="F24" s="3"/>
      <c r="G24" s="325" t="s">
        <v>12</v>
      </c>
      <c r="H24" s="325"/>
      <c r="I24" s="39"/>
      <c r="J24" s="13">
        <f>SUM(D8:D21)</f>
        <v>48461615</v>
      </c>
    </row>
    <row r="25" spans="1:12" x14ac:dyDescent="0.25">
      <c r="A25" s="4"/>
      <c r="B25" s="3"/>
      <c r="C25" s="26"/>
      <c r="D25" s="6"/>
      <c r="E25" s="7"/>
      <c r="F25" s="3"/>
      <c r="G25" s="325" t="s">
        <v>13</v>
      </c>
      <c r="H25" s="325"/>
      <c r="I25" s="39"/>
      <c r="J25" s="13">
        <f>SUM(G8:G21)</f>
        <v>8877477</v>
      </c>
    </row>
    <row r="26" spans="1:12" x14ac:dyDescent="0.25">
      <c r="A26" s="14"/>
      <c r="B26" s="7"/>
      <c r="C26" s="26"/>
      <c r="D26" s="6"/>
      <c r="E26" s="7"/>
      <c r="F26" s="3"/>
      <c r="G26" s="325" t="s">
        <v>14</v>
      </c>
      <c r="H26" s="325"/>
      <c r="I26" s="41"/>
      <c r="J26" s="15">
        <f>J24-J25</f>
        <v>39584138</v>
      </c>
    </row>
    <row r="27" spans="1:12" x14ac:dyDescent="0.25">
      <c r="A27" s="4"/>
      <c r="B27" s="16"/>
      <c r="C27" s="26"/>
      <c r="D27" s="17"/>
      <c r="E27" s="7"/>
      <c r="F27" s="3"/>
      <c r="G27" s="325" t="s">
        <v>15</v>
      </c>
      <c r="H27" s="325"/>
      <c r="I27" s="39"/>
      <c r="J27" s="13">
        <f>SUM(H8:H22)</f>
        <v>0</v>
      </c>
    </row>
    <row r="28" spans="1:12" x14ac:dyDescent="0.25">
      <c r="A28" s="4"/>
      <c r="B28" s="16"/>
      <c r="C28" s="26"/>
      <c r="D28" s="17"/>
      <c r="E28" s="7"/>
      <c r="F28" s="3"/>
      <c r="G28" s="325" t="s">
        <v>16</v>
      </c>
      <c r="H28" s="325"/>
      <c r="I28" s="39"/>
      <c r="J28" s="13">
        <f>J26+J27</f>
        <v>39584138</v>
      </c>
    </row>
    <row r="29" spans="1:12" x14ac:dyDescent="0.25">
      <c r="A29" s="4"/>
      <c r="B29" s="16"/>
      <c r="C29" s="26"/>
      <c r="D29" s="17"/>
      <c r="E29" s="7"/>
      <c r="F29" s="3"/>
      <c r="G29" s="325" t="s">
        <v>5</v>
      </c>
      <c r="H29" s="325"/>
      <c r="I29" s="39"/>
      <c r="J29" s="13">
        <f>SUM(I8:I22)</f>
        <v>34904000</v>
      </c>
    </row>
    <row r="30" spans="1:12" x14ac:dyDescent="0.25">
      <c r="A30" s="4"/>
      <c r="B30" s="16"/>
      <c r="C30" s="26"/>
      <c r="D30" s="17"/>
      <c r="E30" s="7"/>
      <c r="F30" s="3"/>
      <c r="G30" s="325" t="s">
        <v>32</v>
      </c>
      <c r="H30" s="325"/>
      <c r="I30" s="40" t="str">
        <f>IF(J30&gt;0,"SALDO",IF(J30&lt;0,"PIUTANG",IF(J30=0,"LUNAS")))</f>
        <v>PIUTANG</v>
      </c>
      <c r="J30" s="13">
        <f>J29-J28</f>
        <v>-4680138</v>
      </c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J20" sqref="J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2090788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46</v>
      </c>
      <c r="G25" s="225">
        <f>SUM(G8:G24)</f>
        <v>4444826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4444826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31290788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31290788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PIUTANG</v>
      </c>
      <c r="J33" s="228">
        <f>J32-J31</f>
        <v>-2090788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19" sqref="H1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-2261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38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39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98">
        <v>43226</v>
      </c>
      <c r="B15" s="99">
        <v>180162702</v>
      </c>
      <c r="C15" s="100">
        <v>58</v>
      </c>
      <c r="D15" s="34">
        <v>5856988</v>
      </c>
      <c r="E15" s="101">
        <v>180042631</v>
      </c>
      <c r="F15" s="99">
        <v>9</v>
      </c>
      <c r="G15" s="34">
        <v>984725</v>
      </c>
      <c r="H15" s="102"/>
      <c r="I15" s="102">
        <v>4873000</v>
      </c>
      <c r="J15" s="34" t="s">
        <v>17</v>
      </c>
    </row>
    <row r="16" spans="1:10" x14ac:dyDescent="0.25">
      <c r="A16" s="98">
        <v>43234</v>
      </c>
      <c r="B16" s="99">
        <v>180163698</v>
      </c>
      <c r="C16" s="100">
        <v>66</v>
      </c>
      <c r="D16" s="34">
        <v>6596888</v>
      </c>
      <c r="E16" s="101">
        <v>180042895</v>
      </c>
      <c r="F16" s="99">
        <v>7</v>
      </c>
      <c r="G16" s="34">
        <v>733425</v>
      </c>
      <c r="H16" s="102"/>
      <c r="I16" s="102">
        <v>5864000</v>
      </c>
      <c r="J16" s="34" t="s">
        <v>17</v>
      </c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255</v>
      </c>
      <c r="D25" s="225"/>
      <c r="E25" s="224" t="s">
        <v>11</v>
      </c>
      <c r="F25" s="224">
        <f>SUM(F8:F24)</f>
        <v>45</v>
      </c>
      <c r="G25" s="225">
        <f>SUM(G8:G24)</f>
        <v>4730863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5" t="s">
        <v>12</v>
      </c>
      <c r="H27" s="325"/>
      <c r="I27" s="240"/>
      <c r="J27" s="228">
        <f>SUM(D8:D24)</f>
        <v>26010602</v>
      </c>
    </row>
    <row r="28" spans="1:10" x14ac:dyDescent="0.25">
      <c r="A28" s="236"/>
      <c r="B28" s="235"/>
      <c r="C28" s="241"/>
      <c r="D28" s="237"/>
      <c r="E28" s="224"/>
      <c r="F28" s="235"/>
      <c r="G28" s="325" t="s">
        <v>13</v>
      </c>
      <c r="H28" s="325"/>
      <c r="I28" s="240"/>
      <c r="J28" s="228">
        <f>SUM(G8:G24)</f>
        <v>4730863</v>
      </c>
    </row>
    <row r="29" spans="1:10" x14ac:dyDescent="0.25">
      <c r="A29" s="229"/>
      <c r="B29" s="238"/>
      <c r="C29" s="241"/>
      <c r="D29" s="237"/>
      <c r="E29" s="238"/>
      <c r="F29" s="235"/>
      <c r="G29" s="325" t="s">
        <v>14</v>
      </c>
      <c r="H29" s="325"/>
      <c r="I29" s="41"/>
      <c r="J29" s="230">
        <f>J27-J28</f>
        <v>21279739</v>
      </c>
    </row>
    <row r="30" spans="1:10" x14ac:dyDescent="0.25">
      <c r="A30" s="236"/>
      <c r="B30" s="231"/>
      <c r="C30" s="241"/>
      <c r="D30" s="232"/>
      <c r="E30" s="238"/>
      <c r="F30" s="224"/>
      <c r="G30" s="325" t="s">
        <v>15</v>
      </c>
      <c r="H30" s="325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5" t="s">
        <v>16</v>
      </c>
      <c r="H31" s="325"/>
      <c r="I31" s="240"/>
      <c r="J31" s="228">
        <f>J29+J30</f>
        <v>21279739</v>
      </c>
    </row>
    <row r="32" spans="1:10" x14ac:dyDescent="0.25">
      <c r="A32" s="236"/>
      <c r="B32" s="231"/>
      <c r="C32" s="241"/>
      <c r="D32" s="232"/>
      <c r="E32" s="238"/>
      <c r="F32" s="235"/>
      <c r="G32" s="325" t="s">
        <v>5</v>
      </c>
      <c r="H32" s="325"/>
      <c r="I32" s="240"/>
      <c r="J32" s="228">
        <f>SUM(I8:I26)</f>
        <v>21282000</v>
      </c>
    </row>
    <row r="33" spans="1:16" x14ac:dyDescent="0.25">
      <c r="A33" s="236"/>
      <c r="B33" s="231"/>
      <c r="C33" s="241"/>
      <c r="D33" s="232"/>
      <c r="E33" s="238"/>
      <c r="F33" s="235"/>
      <c r="G33" s="325" t="s">
        <v>32</v>
      </c>
      <c r="H33" s="325"/>
      <c r="I33" s="241" t="str">
        <f>IF(J33&gt;0,"SALDO",IF(J33&lt;0,"PIUTANG",IF(J33=0,"LUNAS")))</f>
        <v>SALDO</v>
      </c>
      <c r="J33" s="228">
        <f>J32-J31</f>
        <v>2261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2018-05-19T02:05:46Z</dcterms:modified>
</cp:coreProperties>
</file>