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82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Bandros!$L$265:$M$597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ST'!$A$5:$J$219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C11" i="15" l="1"/>
  <c r="L2" i="49"/>
  <c r="L1" i="49"/>
  <c r="L2" i="35" l="1"/>
  <c r="L1" i="35"/>
  <c r="L2" i="2" l="1"/>
  <c r="L1" i="2"/>
  <c r="L2" i="54"/>
  <c r="L1" i="54"/>
  <c r="M67" i="57" l="1"/>
  <c r="M66" i="57"/>
  <c r="M65" i="57"/>
  <c r="L2" i="12" l="1"/>
  <c r="L15" i="2" l="1"/>
  <c r="L16" i="2"/>
  <c r="L17" i="2"/>
  <c r="L1" i="12" l="1"/>
  <c r="L3" i="49" l="1"/>
  <c r="B13" i="15" l="1"/>
  <c r="L2" i="53" l="1"/>
  <c r="L1" i="53"/>
  <c r="J98" i="57" l="1"/>
  <c r="J96" i="57"/>
  <c r="J94" i="57"/>
  <c r="J93" i="57"/>
  <c r="G91" i="57"/>
  <c r="F91" i="57"/>
  <c r="C91" i="57"/>
  <c r="J95" i="57" l="1"/>
  <c r="J97" i="57" s="1"/>
  <c r="J99" i="57" s="1"/>
  <c r="I99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C9" i="15" s="1"/>
  <c r="I443" i="53"/>
  <c r="G443" i="53"/>
  <c r="H443" i="53"/>
  <c r="F443" i="53"/>
  <c r="I42" i="30" l="1"/>
  <c r="I44" i="30"/>
  <c r="I37" i="18" l="1"/>
  <c r="I39" i="18"/>
  <c r="L3" i="12" l="1"/>
  <c r="B18" i="15" l="1"/>
  <c r="B14" i="15"/>
  <c r="J218" i="54" l="1"/>
  <c r="J216" i="54"/>
  <c r="J214" i="54"/>
  <c r="J213" i="54"/>
  <c r="I211" i="54"/>
  <c r="H211" i="54"/>
  <c r="G211" i="54"/>
  <c r="F211" i="54"/>
  <c r="D211" i="54"/>
  <c r="C211" i="54"/>
  <c r="J215" i="54" l="1"/>
  <c r="J217" i="54" s="1"/>
  <c r="J219" i="54" s="1"/>
  <c r="I2" i="54" s="1"/>
  <c r="C5" i="15" s="1"/>
  <c r="L3" i="54"/>
  <c r="I219" i="54" l="1"/>
  <c r="J62" i="35" l="1"/>
  <c r="J66" i="35"/>
  <c r="J64" i="35"/>
  <c r="J61" i="35"/>
  <c r="G59" i="35"/>
  <c r="F59" i="35"/>
  <c r="J63" i="35" l="1"/>
  <c r="J65" i="35" s="1"/>
  <c r="J67" i="35" s="1"/>
  <c r="J450" i="53" l="1"/>
  <c r="J446" i="53"/>
  <c r="J445" i="53"/>
  <c r="J447" i="53" l="1"/>
  <c r="N3" i="49"/>
  <c r="L3" i="53" l="1"/>
  <c r="C443" i="53"/>
  <c r="D443" i="53"/>
  <c r="J448" i="53"/>
  <c r="J449" i="53" s="1"/>
  <c r="J451" i="53" l="1"/>
  <c r="I2" i="53" l="1"/>
  <c r="C7" i="15" s="1"/>
  <c r="I451" i="53"/>
  <c r="L3" i="2" l="1"/>
  <c r="C598" i="49" l="1"/>
  <c r="D598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5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605" i="49"/>
  <c r="J603" i="49"/>
  <c r="J601" i="49"/>
  <c r="J600" i="49"/>
  <c r="I598" i="49"/>
  <c r="H598" i="49"/>
  <c r="G598" i="49"/>
  <c r="F598" i="49"/>
  <c r="J602" i="49" l="1"/>
  <c r="J604" i="49" s="1"/>
  <c r="J606" i="49" s="1"/>
  <c r="I2" i="49" s="1"/>
  <c r="I606" i="49" l="1"/>
  <c r="C8" i="15"/>
  <c r="J127" i="2" l="1"/>
  <c r="I122" i="2"/>
  <c r="H122" i="2"/>
  <c r="G122" i="2"/>
  <c r="F12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4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9" i="32"/>
  <c r="J27" i="32"/>
  <c r="J25" i="32"/>
  <c r="F22" i="32"/>
  <c r="C22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4" i="12"/>
  <c r="J52" i="12"/>
  <c r="J50" i="12"/>
  <c r="J49" i="12"/>
  <c r="F47" i="12"/>
  <c r="C4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29" i="2"/>
  <c r="J125" i="2"/>
  <c r="J124" i="2"/>
  <c r="D122" i="2"/>
  <c r="C122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26" i="2"/>
  <c r="J128" i="2" s="1"/>
  <c r="J130" i="2" s="1"/>
  <c r="I130" i="2" s="1"/>
  <c r="J55" i="11"/>
  <c r="J57" i="11" s="1"/>
  <c r="J59" i="11" s="1"/>
  <c r="J59" i="34"/>
  <c r="I2" i="21"/>
  <c r="I59" i="21"/>
  <c r="J122" i="20"/>
  <c r="J124" i="20" s="1"/>
  <c r="J126" i="20" s="1"/>
  <c r="I2" i="20" s="1"/>
  <c r="J51" i="12"/>
  <c r="J53" i="12" s="1"/>
  <c r="J55" i="12" s="1"/>
  <c r="J25" i="25"/>
  <c r="I2" i="25" s="1"/>
  <c r="J77" i="33"/>
  <c r="J79" i="33" s="1"/>
  <c r="I2" i="33" s="1"/>
  <c r="J91" i="4"/>
  <c r="J93" i="4" s="1"/>
  <c r="J95" i="4" s="1"/>
  <c r="I2" i="4" s="1"/>
  <c r="J26" i="32"/>
  <c r="J28" i="32" s="1"/>
  <c r="J30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55" i="12"/>
  <c r="I126" i="20"/>
  <c r="I52" i="18"/>
  <c r="I95" i="4"/>
  <c r="I30" i="32"/>
  <c r="I2" i="32"/>
  <c r="C19" i="15" s="1"/>
  <c r="I2" i="6"/>
  <c r="I2" i="17"/>
  <c r="I2" i="16"/>
  <c r="C15" i="15" s="1"/>
  <c r="I25" i="25"/>
  <c r="I67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1605/FTSCY/WS95011
10694076.00
Pembayaran Taufik
TAUFIK HIDAYAT
0000
10,694,076.00
CR
192,057,717.90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>18/05/18  TRANSFER IBNK INDRA MASTOTI TO ABDUL RAHMAN
  2.850.051,00  225.883.686,00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charset val="1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charset val="1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charset val="1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charset val="1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charset val="1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charset val="1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charset val="1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charset val="1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charset val="1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charset val="1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05/21 95031
ANIP
ANIP SANATA
0000
9,112,931.00
CR
256,981,743.90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 xml:space="preserve"> PEND
TRSF E-BANKING CR
05/17 95031
TRANPER
YAN YAN HERYANA
0000
2,564,013.00
CR
212,461,846.90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:12/05
12/05 WSID:Z95A1
AGUS ANDRIANTO
0000
4,495,000.00
CR
124,837,523.90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16/05
TRSF E-BANKING CR
16/05 WSID:Z2LV1
NURDIN
0000
5,864,000.00
CR
209,897,833.90</t>
        </r>
      </text>
    </comment>
  </commentList>
</comments>
</file>

<file path=xl/sharedStrings.xml><?xml version="1.0" encoding="utf-8"?>
<sst xmlns="http://schemas.openxmlformats.org/spreadsheetml/2006/main" count="1887" uniqueCount="202">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</sst>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1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19"/>
  <sheetViews>
    <sheetView zoomScale="85" zoomScaleNormal="85" workbookViewId="0">
      <pane ySplit="7" topLeftCell="A195" activePane="bottomLeft" state="frozen"/>
      <selection pane="bottomLeft" activeCell="D210" sqref="D210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SUM(D188:D203)</f>
        <v>23854165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J219*-1</f>
        <v>32610292</v>
      </c>
      <c r="J2" s="218"/>
      <c r="L2" s="278">
        <f>SUM(G188:G203)</f>
        <v>3023913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20830252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10">
        <v>43234</v>
      </c>
      <c r="B188" s="115">
        <v>180163706</v>
      </c>
      <c r="C188" s="308">
        <v>33</v>
      </c>
      <c r="D188" s="117">
        <v>3689088</v>
      </c>
      <c r="E188" s="118"/>
      <c r="F188" s="120"/>
      <c r="G188" s="117"/>
      <c r="H188" s="118"/>
      <c r="I188" s="213"/>
      <c r="J188" s="117"/>
    </row>
    <row r="189" spans="1:10" ht="15.75" customHeight="1" x14ac:dyDescent="0.25">
      <c r="A189" s="210">
        <v>43234</v>
      </c>
      <c r="B189" s="115">
        <v>180163715</v>
      </c>
      <c r="C189" s="308">
        <v>1</v>
      </c>
      <c r="D189" s="117">
        <v>205100</v>
      </c>
      <c r="E189" s="118"/>
      <c r="F189" s="120"/>
      <c r="G189" s="117"/>
      <c r="H189" s="118"/>
      <c r="I189" s="213"/>
      <c r="J189" s="117"/>
    </row>
    <row r="190" spans="1:10" ht="15.75" customHeight="1" x14ac:dyDescent="0.25">
      <c r="A190" s="210">
        <v>43234</v>
      </c>
      <c r="B190" s="115">
        <v>180163754</v>
      </c>
      <c r="C190" s="308">
        <v>21</v>
      </c>
      <c r="D190" s="117">
        <v>2399600</v>
      </c>
      <c r="E190" s="118"/>
      <c r="F190" s="120"/>
      <c r="G190" s="117"/>
      <c r="H190" s="118"/>
      <c r="I190" s="213"/>
      <c r="J190" s="117"/>
    </row>
    <row r="191" spans="1:10" ht="15.75" customHeight="1" x14ac:dyDescent="0.25">
      <c r="A191" s="210">
        <v>43235</v>
      </c>
      <c r="B191" s="115">
        <v>180163825</v>
      </c>
      <c r="C191" s="308">
        <v>13</v>
      </c>
      <c r="D191" s="117">
        <v>1558550</v>
      </c>
      <c r="E191" s="118">
        <v>180042934</v>
      </c>
      <c r="F191" s="120">
        <v>3</v>
      </c>
      <c r="G191" s="117">
        <v>311850</v>
      </c>
      <c r="H191" s="118"/>
      <c r="I191" s="213"/>
      <c r="J191" s="117"/>
    </row>
    <row r="192" spans="1:10" ht="15.75" customHeight="1" x14ac:dyDescent="0.25">
      <c r="A192" s="210">
        <v>43235</v>
      </c>
      <c r="B192" s="115">
        <v>180163892</v>
      </c>
      <c r="C192" s="308">
        <v>2</v>
      </c>
      <c r="D192" s="117">
        <v>219275</v>
      </c>
      <c r="E192" s="118"/>
      <c r="F192" s="120"/>
      <c r="G192" s="117"/>
      <c r="H192" s="118"/>
      <c r="I192" s="213"/>
      <c r="J192" s="117"/>
    </row>
    <row r="193" spans="1:10" ht="15.75" customHeight="1" x14ac:dyDescent="0.25">
      <c r="A193" s="210">
        <v>43235</v>
      </c>
      <c r="B193" s="115">
        <v>180163899</v>
      </c>
      <c r="C193" s="308">
        <v>2</v>
      </c>
      <c r="D193" s="117">
        <v>187775</v>
      </c>
      <c r="E193" s="118"/>
      <c r="F193" s="120"/>
      <c r="G193" s="117"/>
      <c r="H193" s="118"/>
      <c r="I193" s="213"/>
      <c r="J193" s="117"/>
    </row>
    <row r="194" spans="1:10" ht="15.75" customHeight="1" x14ac:dyDescent="0.25">
      <c r="A194" s="210">
        <v>43236</v>
      </c>
      <c r="B194" s="115">
        <v>180163956</v>
      </c>
      <c r="C194" s="308">
        <v>112</v>
      </c>
      <c r="D194" s="117">
        <v>10594325</v>
      </c>
      <c r="E194" s="118">
        <v>180042972</v>
      </c>
      <c r="F194" s="120">
        <v>2</v>
      </c>
      <c r="G194" s="117">
        <v>240100</v>
      </c>
      <c r="H194" s="118"/>
      <c r="I194" s="213"/>
      <c r="J194" s="117"/>
    </row>
    <row r="195" spans="1:10" ht="15.75" customHeight="1" x14ac:dyDescent="0.25">
      <c r="A195" s="210">
        <v>43236</v>
      </c>
      <c r="B195" s="115">
        <v>180164015</v>
      </c>
      <c r="C195" s="308">
        <v>2</v>
      </c>
      <c r="D195" s="117">
        <v>239050</v>
      </c>
      <c r="E195" s="118"/>
      <c r="F195" s="120"/>
      <c r="G195" s="117"/>
      <c r="H195" s="118"/>
      <c r="I195" s="213"/>
      <c r="J195" s="117"/>
    </row>
    <row r="196" spans="1:10" ht="15.75" customHeight="1" x14ac:dyDescent="0.25">
      <c r="A196" s="210">
        <v>43237</v>
      </c>
      <c r="B196" s="115">
        <v>180164075</v>
      </c>
      <c r="C196" s="308">
        <v>11</v>
      </c>
      <c r="D196" s="117">
        <v>1255625</v>
      </c>
      <c r="E196" s="118">
        <v>180043000</v>
      </c>
      <c r="F196" s="120">
        <v>2</v>
      </c>
      <c r="G196" s="117">
        <v>216213</v>
      </c>
      <c r="H196" s="118"/>
      <c r="I196" s="213"/>
      <c r="J196" s="117"/>
    </row>
    <row r="197" spans="1:10" ht="15.75" customHeight="1" x14ac:dyDescent="0.25">
      <c r="A197" s="210">
        <v>43237</v>
      </c>
      <c r="B197" s="115">
        <v>180164121</v>
      </c>
      <c r="C197" s="308">
        <v>3</v>
      </c>
      <c r="D197" s="117">
        <v>284025</v>
      </c>
      <c r="E197" s="118"/>
      <c r="F197" s="120"/>
      <c r="G197" s="117"/>
      <c r="H197" s="118"/>
      <c r="I197" s="213"/>
      <c r="J197" s="117"/>
    </row>
    <row r="198" spans="1:10" ht="15.75" customHeight="1" x14ac:dyDescent="0.25">
      <c r="A198" s="210">
        <v>43238</v>
      </c>
      <c r="B198" s="115">
        <v>180164196</v>
      </c>
      <c r="C198" s="308">
        <v>6</v>
      </c>
      <c r="D198" s="117">
        <v>700788</v>
      </c>
      <c r="E198" s="118">
        <v>180043023</v>
      </c>
      <c r="F198" s="120">
        <v>2</v>
      </c>
      <c r="G198" s="117">
        <v>277200</v>
      </c>
      <c r="H198" s="118"/>
      <c r="I198" s="213"/>
      <c r="J198" s="117"/>
    </row>
    <row r="199" spans="1:10" ht="15.75" customHeight="1" x14ac:dyDescent="0.25">
      <c r="A199" s="210">
        <v>43238</v>
      </c>
      <c r="B199" s="115">
        <v>180164200</v>
      </c>
      <c r="C199" s="308">
        <v>1</v>
      </c>
      <c r="D199" s="117">
        <v>77000</v>
      </c>
      <c r="E199" s="118"/>
      <c r="F199" s="120"/>
      <c r="G199" s="117"/>
      <c r="H199" s="118"/>
      <c r="I199" s="213"/>
      <c r="J199" s="117"/>
    </row>
    <row r="200" spans="1:10" ht="15.75" customHeight="1" x14ac:dyDescent="0.25">
      <c r="A200" s="210">
        <v>43238</v>
      </c>
      <c r="B200" s="115">
        <v>180164241</v>
      </c>
      <c r="C200" s="308">
        <v>4</v>
      </c>
      <c r="D200" s="117">
        <v>386313</v>
      </c>
      <c r="E200" s="118"/>
      <c r="F200" s="120"/>
      <c r="G200" s="117"/>
      <c r="H200" s="118"/>
      <c r="I200" s="213"/>
      <c r="J200" s="117"/>
    </row>
    <row r="201" spans="1:10" ht="15.75" customHeight="1" x14ac:dyDescent="0.25">
      <c r="A201" s="210">
        <v>43239</v>
      </c>
      <c r="B201" s="115">
        <v>180164318</v>
      </c>
      <c r="C201" s="308">
        <v>11</v>
      </c>
      <c r="D201" s="117">
        <v>1240750</v>
      </c>
      <c r="E201" s="118">
        <v>180043068</v>
      </c>
      <c r="F201" s="120">
        <v>15</v>
      </c>
      <c r="G201" s="117">
        <v>1978550</v>
      </c>
      <c r="H201" s="118"/>
      <c r="I201" s="213"/>
      <c r="J201" s="117"/>
    </row>
    <row r="202" spans="1:10" ht="15.75" customHeight="1" x14ac:dyDescent="0.25">
      <c r="A202" s="210">
        <v>43239</v>
      </c>
      <c r="B202" s="115">
        <v>180164381</v>
      </c>
      <c r="C202" s="308">
        <v>6</v>
      </c>
      <c r="D202" s="117">
        <v>740863</v>
      </c>
      <c r="E202" s="118"/>
      <c r="F202" s="120"/>
      <c r="G202" s="117"/>
      <c r="H202" s="118"/>
      <c r="I202" s="213"/>
      <c r="J202" s="117"/>
    </row>
    <row r="203" spans="1:10" ht="15.75" customHeight="1" x14ac:dyDescent="0.25">
      <c r="A203" s="210">
        <v>43239</v>
      </c>
      <c r="B203" s="115">
        <v>180164405</v>
      </c>
      <c r="C203" s="308">
        <v>1</v>
      </c>
      <c r="D203" s="117">
        <v>76038</v>
      </c>
      <c r="E203" s="118"/>
      <c r="F203" s="120"/>
      <c r="G203" s="117"/>
      <c r="H203" s="118"/>
      <c r="I203" s="213"/>
      <c r="J203" s="117"/>
    </row>
    <row r="204" spans="1:10" ht="15.75" customHeight="1" x14ac:dyDescent="0.25">
      <c r="A204" s="210">
        <v>43241</v>
      </c>
      <c r="B204" s="115">
        <v>180164588</v>
      </c>
      <c r="C204" s="308">
        <v>21</v>
      </c>
      <c r="D204" s="117">
        <v>2202463</v>
      </c>
      <c r="E204" s="118">
        <v>180043136</v>
      </c>
      <c r="F204" s="120">
        <v>3</v>
      </c>
      <c r="G204" s="117">
        <v>313338</v>
      </c>
      <c r="H204" s="118"/>
      <c r="I204" s="213"/>
      <c r="J204" s="117"/>
    </row>
    <row r="205" spans="1:10" ht="15.75" customHeight="1" x14ac:dyDescent="0.25">
      <c r="A205" s="210">
        <v>43241</v>
      </c>
      <c r="B205" s="115">
        <v>180164642</v>
      </c>
      <c r="C205" s="308">
        <v>7</v>
      </c>
      <c r="D205" s="117">
        <v>732813</v>
      </c>
      <c r="E205" s="118"/>
      <c r="F205" s="120"/>
      <c r="G205" s="117"/>
      <c r="H205" s="118"/>
      <c r="I205" s="213"/>
      <c r="J205" s="117"/>
    </row>
    <row r="206" spans="1:10" ht="15.75" customHeight="1" x14ac:dyDescent="0.25">
      <c r="A206" s="210">
        <v>43242</v>
      </c>
      <c r="B206" s="115">
        <v>180164700</v>
      </c>
      <c r="C206" s="308">
        <v>15</v>
      </c>
      <c r="D206" s="117">
        <v>1591013</v>
      </c>
      <c r="E206" s="118">
        <v>180043163</v>
      </c>
      <c r="F206" s="120">
        <v>2</v>
      </c>
      <c r="G206" s="117">
        <v>205100</v>
      </c>
      <c r="H206" s="118"/>
      <c r="I206" s="213"/>
      <c r="J206" s="117"/>
    </row>
    <row r="207" spans="1:10" ht="15.75" customHeight="1" x14ac:dyDescent="0.25">
      <c r="A207" s="210">
        <v>43242</v>
      </c>
      <c r="B207" s="115">
        <v>180164764</v>
      </c>
      <c r="C207" s="308">
        <v>10</v>
      </c>
      <c r="D207" s="117">
        <v>1095238</v>
      </c>
      <c r="E207" s="118"/>
      <c r="F207" s="120"/>
      <c r="G207" s="117"/>
      <c r="H207" s="118"/>
      <c r="I207" s="213"/>
      <c r="J207" s="117"/>
    </row>
    <row r="208" spans="1:10" ht="15.75" customHeight="1" x14ac:dyDescent="0.25">
      <c r="A208" s="210">
        <v>43243</v>
      </c>
      <c r="B208" s="115">
        <v>180164830</v>
      </c>
      <c r="C208" s="308">
        <v>24</v>
      </c>
      <c r="D208" s="117">
        <v>2303263</v>
      </c>
      <c r="E208" s="118"/>
      <c r="F208" s="120"/>
      <c r="G208" s="117"/>
      <c r="H208" s="118"/>
      <c r="I208" s="213"/>
      <c r="J208" s="117"/>
    </row>
    <row r="209" spans="1:10" ht="15.75" customHeight="1" x14ac:dyDescent="0.25">
      <c r="A209" s="210">
        <v>43243</v>
      </c>
      <c r="B209" s="115">
        <v>180164905</v>
      </c>
      <c r="C209" s="308">
        <v>46</v>
      </c>
      <c r="D209" s="117">
        <v>4373688</v>
      </c>
      <c r="E209" s="118"/>
      <c r="F209" s="120"/>
      <c r="G209" s="117"/>
      <c r="H209" s="118"/>
      <c r="I209" s="213"/>
      <c r="J209" s="117"/>
    </row>
    <row r="210" spans="1:10" x14ac:dyDescent="0.25">
      <c r="A210" s="236"/>
      <c r="B210" s="235"/>
      <c r="C210" s="12"/>
      <c r="D210" s="237"/>
      <c r="E210" s="238"/>
      <c r="F210" s="241"/>
      <c r="G210" s="237"/>
      <c r="H210" s="238"/>
      <c r="I210" s="240"/>
      <c r="J210" s="237"/>
    </row>
    <row r="211" spans="1:10" x14ac:dyDescent="0.25">
      <c r="A211" s="236"/>
      <c r="B211" s="224" t="s">
        <v>11</v>
      </c>
      <c r="C211" s="230">
        <f>SUM(C8:C210)</f>
        <v>2361</v>
      </c>
      <c r="D211" s="225">
        <f>SUM(D8:D210)</f>
        <v>248603999</v>
      </c>
      <c r="E211" s="224" t="s">
        <v>11</v>
      </c>
      <c r="F211" s="233">
        <f>SUM(F8:F210)</f>
        <v>268</v>
      </c>
      <c r="G211" s="225">
        <f>SUM(G8:G210)</f>
        <v>29257482</v>
      </c>
      <c r="H211" s="233">
        <f>SUM(H8:H210)</f>
        <v>0</v>
      </c>
      <c r="I211" s="233">
        <f>SUM(I8:I210)</f>
        <v>186736225</v>
      </c>
      <c r="J211" s="5"/>
    </row>
    <row r="212" spans="1:10" x14ac:dyDescent="0.25">
      <c r="A212" s="236"/>
      <c r="B212" s="224"/>
      <c r="C212" s="230"/>
      <c r="D212" s="225"/>
      <c r="E212" s="224"/>
      <c r="F212" s="233"/>
      <c r="G212" s="225"/>
      <c r="H212" s="233"/>
      <c r="I212" s="233"/>
      <c r="J212" s="5"/>
    </row>
    <row r="213" spans="1:10" x14ac:dyDescent="0.25">
      <c r="A213" s="226"/>
      <c r="B213" s="227"/>
      <c r="C213" s="12"/>
      <c r="D213" s="237"/>
      <c r="E213" s="224"/>
      <c r="F213" s="241"/>
      <c r="G213" s="325" t="s">
        <v>12</v>
      </c>
      <c r="H213" s="325"/>
      <c r="I213" s="240"/>
      <c r="J213" s="228">
        <f>SUM(D8:D210)</f>
        <v>248603999</v>
      </c>
    </row>
    <row r="214" spans="1:10" x14ac:dyDescent="0.25">
      <c r="A214" s="236"/>
      <c r="B214" s="235"/>
      <c r="C214" s="12"/>
      <c r="D214" s="237"/>
      <c r="E214" s="238"/>
      <c r="F214" s="241"/>
      <c r="G214" s="325" t="s">
        <v>13</v>
      </c>
      <c r="H214" s="325"/>
      <c r="I214" s="240"/>
      <c r="J214" s="228">
        <f>SUM(G8:G210)</f>
        <v>29257482</v>
      </c>
    </row>
    <row r="215" spans="1:10" x14ac:dyDescent="0.25">
      <c r="A215" s="229"/>
      <c r="B215" s="238"/>
      <c r="C215" s="12"/>
      <c r="D215" s="237"/>
      <c r="E215" s="238"/>
      <c r="F215" s="241"/>
      <c r="G215" s="325" t="s">
        <v>14</v>
      </c>
      <c r="H215" s="325"/>
      <c r="I215" s="41"/>
      <c r="J215" s="230">
        <f>J213-J214</f>
        <v>219346517</v>
      </c>
    </row>
    <row r="216" spans="1:10" x14ac:dyDescent="0.25">
      <c r="A216" s="236"/>
      <c r="B216" s="231"/>
      <c r="C216" s="12"/>
      <c r="D216" s="232"/>
      <c r="E216" s="238"/>
      <c r="F216" s="241"/>
      <c r="G216" s="325" t="s">
        <v>15</v>
      </c>
      <c r="H216" s="325"/>
      <c r="I216" s="240"/>
      <c r="J216" s="228">
        <f>SUM(H8:H210)</f>
        <v>0</v>
      </c>
    </row>
    <row r="217" spans="1:10" x14ac:dyDescent="0.25">
      <c r="A217" s="236"/>
      <c r="B217" s="231"/>
      <c r="C217" s="12"/>
      <c r="D217" s="232"/>
      <c r="E217" s="238"/>
      <c r="F217" s="241"/>
      <c r="G217" s="325" t="s">
        <v>16</v>
      </c>
      <c r="H217" s="325"/>
      <c r="I217" s="240"/>
      <c r="J217" s="228">
        <f>J215+J216</f>
        <v>219346517</v>
      </c>
    </row>
    <row r="218" spans="1:10" x14ac:dyDescent="0.25">
      <c r="A218" s="236"/>
      <c r="B218" s="231"/>
      <c r="C218" s="12"/>
      <c r="D218" s="232"/>
      <c r="E218" s="238"/>
      <c r="F218" s="241"/>
      <c r="G218" s="325" t="s">
        <v>5</v>
      </c>
      <c r="H218" s="325"/>
      <c r="I218" s="240"/>
      <c r="J218" s="228">
        <f>SUM(I8:I210)</f>
        <v>186736225</v>
      </c>
    </row>
    <row r="219" spans="1:10" x14ac:dyDescent="0.25">
      <c r="A219" s="236"/>
      <c r="B219" s="231"/>
      <c r="C219" s="12"/>
      <c r="D219" s="232"/>
      <c r="E219" s="238"/>
      <c r="F219" s="241"/>
      <c r="G219" s="325" t="s">
        <v>32</v>
      </c>
      <c r="H219" s="325"/>
      <c r="I219" s="241" t="str">
        <f>IF(J219&gt;0,"SALDO",IF(J219&lt;0,"PIUTANG",IF(J219=0,"LUNAS")))</f>
        <v>PIUTANG</v>
      </c>
      <c r="J219" s="228">
        <f>J218-J217</f>
        <v>-32610292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19:H219"/>
    <mergeCell ref="G213:H213"/>
    <mergeCell ref="G214:H214"/>
    <mergeCell ref="G215:H215"/>
    <mergeCell ref="G216:H216"/>
    <mergeCell ref="G217:H217"/>
    <mergeCell ref="G218:H218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5"/>
  <sheetViews>
    <sheetView zoomScale="85" zoomScaleNormal="85" workbookViewId="0">
      <pane ySplit="7" topLeftCell="A72" activePane="bottomLeft" state="frozen"/>
      <selection pane="bottomLeft" activeCell="D89" sqref="D89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J99*-1</f>
        <v>9976753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0" x14ac:dyDescent="0.25">
      <c r="A7" s="346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3"/>
      <c r="I7" s="351"/>
      <c r="J7" s="339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98">
        <v>43239</v>
      </c>
      <c r="B79" s="99">
        <v>180164268</v>
      </c>
      <c r="C79" s="100">
        <v>34</v>
      </c>
      <c r="D79" s="34">
        <v>3601850</v>
      </c>
      <c r="E79" s="101"/>
      <c r="F79" s="99"/>
      <c r="G79" s="34"/>
      <c r="H79" s="102"/>
      <c r="I79" s="102"/>
      <c r="J79" s="34"/>
    </row>
    <row r="80" spans="1:13" x14ac:dyDescent="0.25">
      <c r="A80" s="98">
        <v>43239</v>
      </c>
      <c r="B80" s="99">
        <v>180164312</v>
      </c>
      <c r="C80" s="100">
        <v>6</v>
      </c>
      <c r="D80" s="34">
        <v>584588</v>
      </c>
      <c r="E80" s="101"/>
      <c r="F80" s="99"/>
      <c r="G80" s="34"/>
      <c r="H80" s="102"/>
      <c r="I80" s="102"/>
      <c r="J80" s="34"/>
    </row>
    <row r="81" spans="1:10" x14ac:dyDescent="0.25">
      <c r="A81" s="98">
        <v>43239</v>
      </c>
      <c r="B81" s="99">
        <v>180164401</v>
      </c>
      <c r="C81" s="100">
        <v>9</v>
      </c>
      <c r="D81" s="34">
        <v>905888</v>
      </c>
      <c r="E81" s="101"/>
      <c r="F81" s="99"/>
      <c r="G81" s="34"/>
      <c r="H81" s="102"/>
      <c r="I81" s="102"/>
      <c r="J81" s="34"/>
    </row>
    <row r="82" spans="1:10" x14ac:dyDescent="0.25">
      <c r="A82" s="98">
        <v>43240</v>
      </c>
      <c r="B82" s="99">
        <v>180164538</v>
      </c>
      <c r="C82" s="100">
        <v>11</v>
      </c>
      <c r="D82" s="34">
        <v>1183963</v>
      </c>
      <c r="E82" s="101"/>
      <c r="F82" s="99"/>
      <c r="G82" s="34"/>
      <c r="H82" s="102"/>
      <c r="I82" s="102"/>
      <c r="J82" s="34"/>
    </row>
    <row r="83" spans="1:10" x14ac:dyDescent="0.25">
      <c r="A83" s="98">
        <v>43241</v>
      </c>
      <c r="B83" s="99">
        <v>180164587</v>
      </c>
      <c r="C83" s="100">
        <v>13</v>
      </c>
      <c r="D83" s="34">
        <v>975013</v>
      </c>
      <c r="E83" s="101"/>
      <c r="F83" s="99"/>
      <c r="G83" s="34"/>
      <c r="H83" s="102"/>
      <c r="I83" s="102"/>
      <c r="J83" s="34"/>
    </row>
    <row r="84" spans="1:10" x14ac:dyDescent="0.25">
      <c r="A84" s="98">
        <v>43241</v>
      </c>
      <c r="B84" s="99">
        <v>180164639</v>
      </c>
      <c r="C84" s="100">
        <v>9</v>
      </c>
      <c r="D84" s="34">
        <v>982625</v>
      </c>
      <c r="E84" s="101"/>
      <c r="F84" s="99"/>
      <c r="G84" s="34"/>
      <c r="H84" s="102"/>
      <c r="I84" s="102"/>
      <c r="J84" s="34"/>
    </row>
    <row r="85" spans="1:10" x14ac:dyDescent="0.25">
      <c r="A85" s="98">
        <v>43242</v>
      </c>
      <c r="B85" s="99">
        <v>180164692</v>
      </c>
      <c r="C85" s="100">
        <v>6</v>
      </c>
      <c r="D85" s="34">
        <v>573388</v>
      </c>
      <c r="E85" s="101"/>
      <c r="F85" s="99"/>
      <c r="G85" s="34"/>
      <c r="H85" s="102"/>
      <c r="I85" s="102"/>
      <c r="J85" s="34"/>
    </row>
    <row r="86" spans="1:10" x14ac:dyDescent="0.25">
      <c r="A86" s="98">
        <v>43242</v>
      </c>
      <c r="B86" s="99">
        <v>180164758</v>
      </c>
      <c r="C86" s="100">
        <v>1</v>
      </c>
      <c r="D86" s="34">
        <v>75513</v>
      </c>
      <c r="E86" s="101"/>
      <c r="F86" s="99"/>
      <c r="G86" s="34"/>
      <c r="H86" s="102"/>
      <c r="I86" s="102"/>
      <c r="J86" s="34"/>
    </row>
    <row r="87" spans="1:10" x14ac:dyDescent="0.25">
      <c r="A87" s="98">
        <v>43243</v>
      </c>
      <c r="B87" s="99">
        <v>180164841</v>
      </c>
      <c r="C87" s="100">
        <v>2</v>
      </c>
      <c r="D87" s="34">
        <v>158025</v>
      </c>
      <c r="E87" s="101"/>
      <c r="F87" s="99"/>
      <c r="G87" s="34"/>
      <c r="H87" s="102"/>
      <c r="I87" s="102"/>
      <c r="J87" s="34"/>
    </row>
    <row r="88" spans="1:10" x14ac:dyDescent="0.25">
      <c r="A88" s="98">
        <v>43243</v>
      </c>
      <c r="B88" s="99">
        <v>180164907</v>
      </c>
      <c r="C88" s="100">
        <v>10</v>
      </c>
      <c r="D88" s="34">
        <v>935900</v>
      </c>
      <c r="E88" s="101"/>
      <c r="F88" s="99"/>
      <c r="G88" s="34"/>
      <c r="H88" s="102"/>
      <c r="I88" s="102"/>
      <c r="J88" s="34"/>
    </row>
    <row r="89" spans="1:10" x14ac:dyDescent="0.25">
      <c r="A89" s="98"/>
      <c r="B89" s="99"/>
      <c r="C89" s="100"/>
      <c r="D89" s="34"/>
      <c r="E89" s="101"/>
      <c r="F89" s="99"/>
      <c r="G89" s="34"/>
      <c r="H89" s="102"/>
      <c r="I89" s="102"/>
      <c r="J89" s="34"/>
    </row>
    <row r="90" spans="1:10" x14ac:dyDescent="0.25">
      <c r="A90" s="236"/>
      <c r="B90" s="235"/>
      <c r="C90" s="241"/>
      <c r="D90" s="237"/>
      <c r="E90" s="238"/>
      <c r="F90" s="235"/>
      <c r="G90" s="237"/>
      <c r="H90" s="240"/>
      <c r="I90" s="240"/>
      <c r="J90" s="237"/>
    </row>
    <row r="91" spans="1:10" x14ac:dyDescent="0.25">
      <c r="A91" s="236"/>
      <c r="B91" s="224" t="s">
        <v>11</v>
      </c>
      <c r="C91" s="233">
        <f>SUM(C8:C90)</f>
        <v>569</v>
      </c>
      <c r="D91" s="225"/>
      <c r="E91" s="224" t="s">
        <v>11</v>
      </c>
      <c r="F91" s="224">
        <f>SUM(F8:F90)</f>
        <v>71</v>
      </c>
      <c r="G91" s="225">
        <f>SUM(G8:G90)</f>
        <v>8406126</v>
      </c>
      <c r="H91" s="240"/>
      <c r="I91" s="240"/>
      <c r="J91" s="237"/>
    </row>
    <row r="92" spans="1:10" x14ac:dyDescent="0.25">
      <c r="A92" s="236"/>
      <c r="B92" s="224"/>
      <c r="C92" s="233"/>
      <c r="D92" s="225"/>
      <c r="E92" s="238"/>
      <c r="F92" s="235"/>
      <c r="G92" s="237"/>
      <c r="H92" s="240"/>
      <c r="I92" s="240"/>
      <c r="J92" s="237"/>
    </row>
    <row r="93" spans="1:10" x14ac:dyDescent="0.25">
      <c r="A93" s="226"/>
      <c r="B93" s="227"/>
      <c r="C93" s="241"/>
      <c r="D93" s="237"/>
      <c r="E93" s="224"/>
      <c r="F93" s="235"/>
      <c r="G93" s="325" t="s">
        <v>12</v>
      </c>
      <c r="H93" s="325"/>
      <c r="I93" s="240"/>
      <c r="J93" s="228">
        <f>SUM(D8:D90)</f>
        <v>55243940</v>
      </c>
    </row>
    <row r="94" spans="1:10" x14ac:dyDescent="0.25">
      <c r="A94" s="236"/>
      <c r="B94" s="235"/>
      <c r="C94" s="241"/>
      <c r="D94" s="237"/>
      <c r="E94" s="224"/>
      <c r="F94" s="235"/>
      <c r="G94" s="325" t="s">
        <v>13</v>
      </c>
      <c r="H94" s="325"/>
      <c r="I94" s="240"/>
      <c r="J94" s="228">
        <f>SUM(G8:G90)</f>
        <v>8406126</v>
      </c>
    </row>
    <row r="95" spans="1:10" x14ac:dyDescent="0.25">
      <c r="A95" s="229"/>
      <c r="B95" s="238"/>
      <c r="C95" s="241"/>
      <c r="D95" s="237"/>
      <c r="E95" s="238"/>
      <c r="F95" s="235"/>
      <c r="G95" s="325" t="s">
        <v>14</v>
      </c>
      <c r="H95" s="325"/>
      <c r="I95" s="41"/>
      <c r="J95" s="230">
        <f>J93-J94</f>
        <v>46837814</v>
      </c>
    </row>
    <row r="96" spans="1:10" x14ac:dyDescent="0.25">
      <c r="A96" s="236"/>
      <c r="B96" s="231"/>
      <c r="C96" s="241"/>
      <c r="D96" s="232"/>
      <c r="E96" s="238"/>
      <c r="F96" s="224"/>
      <c r="G96" s="325" t="s">
        <v>15</v>
      </c>
      <c r="H96" s="325"/>
      <c r="I96" s="240"/>
      <c r="J96" s="228">
        <f>SUM(H8:H92)</f>
        <v>0</v>
      </c>
    </row>
    <row r="97" spans="1:16" x14ac:dyDescent="0.25">
      <c r="A97" s="236"/>
      <c r="B97" s="231"/>
      <c r="C97" s="241"/>
      <c r="D97" s="232"/>
      <c r="E97" s="238"/>
      <c r="F97" s="224"/>
      <c r="G97" s="325" t="s">
        <v>16</v>
      </c>
      <c r="H97" s="325"/>
      <c r="I97" s="240"/>
      <c r="J97" s="228">
        <f>J95+J96</f>
        <v>46837814</v>
      </c>
    </row>
    <row r="98" spans="1:16" x14ac:dyDescent="0.25">
      <c r="A98" s="236"/>
      <c r="B98" s="231"/>
      <c r="C98" s="241"/>
      <c r="D98" s="232"/>
      <c r="E98" s="238"/>
      <c r="F98" s="235"/>
      <c r="G98" s="325" t="s">
        <v>5</v>
      </c>
      <c r="H98" s="325"/>
      <c r="I98" s="240"/>
      <c r="J98" s="228">
        <f>SUM(I8:I92)</f>
        <v>36861061</v>
      </c>
    </row>
    <row r="99" spans="1:16" x14ac:dyDescent="0.25">
      <c r="A99" s="236"/>
      <c r="B99" s="231"/>
      <c r="C99" s="241"/>
      <c r="D99" s="232"/>
      <c r="E99" s="238"/>
      <c r="F99" s="235"/>
      <c r="G99" s="325" t="s">
        <v>32</v>
      </c>
      <c r="H99" s="325"/>
      <c r="I99" s="241" t="str">
        <f>IF(J99&gt;0,"SALDO",IF(J99&lt;0,"PIUTANG",IF(J99=0,"LUNAS")))</f>
        <v>PIUTANG</v>
      </c>
      <c r="J99" s="228">
        <f>J98-J97</f>
        <v>-9976753</v>
      </c>
    </row>
    <row r="100" spans="1:16" x14ac:dyDescent="0.25">
      <c r="F100" s="219"/>
      <c r="G100" s="219"/>
      <c r="J100" s="219"/>
    </row>
    <row r="101" spans="1:16" x14ac:dyDescent="0.25">
      <c r="C101" s="219"/>
      <c r="D101" s="219"/>
      <c r="F101" s="219"/>
      <c r="G101" s="219"/>
      <c r="J101" s="219"/>
      <c r="L101" s="234"/>
      <c r="M101" s="234"/>
      <c r="N101" s="234"/>
      <c r="O101" s="234"/>
      <c r="P101" s="234"/>
    </row>
    <row r="102" spans="1:16" x14ac:dyDescent="0.25">
      <c r="C102" s="219"/>
      <c r="D102" s="219"/>
      <c r="F102" s="219"/>
      <c r="G102" s="219"/>
      <c r="J102" s="219"/>
      <c r="L102" s="234"/>
      <c r="M102" s="234"/>
      <c r="N102" s="234"/>
      <c r="O102" s="234"/>
      <c r="P102" s="234"/>
    </row>
    <row r="103" spans="1:16" x14ac:dyDescent="0.25">
      <c r="C103" s="219"/>
      <c r="D103" s="219"/>
      <c r="F103" s="219"/>
      <c r="G103" s="219"/>
      <c r="J103" s="219"/>
      <c r="L103" s="234"/>
      <c r="M103" s="234"/>
      <c r="N103" s="234"/>
      <c r="O103" s="234"/>
      <c r="P103" s="234"/>
    </row>
    <row r="104" spans="1:16" x14ac:dyDescent="0.25">
      <c r="C104" s="219"/>
      <c r="D104" s="219"/>
      <c r="F104" s="219"/>
      <c r="G104" s="219"/>
      <c r="J104" s="219"/>
      <c r="L104" s="234"/>
      <c r="M104" s="234"/>
      <c r="N104" s="234"/>
      <c r="O104" s="234"/>
      <c r="P104" s="234"/>
    </row>
    <row r="105" spans="1:16" x14ac:dyDescent="0.25">
      <c r="C105" s="219"/>
      <c r="D105" s="219"/>
      <c r="L105" s="234"/>
      <c r="M105" s="234"/>
      <c r="N105" s="234"/>
      <c r="O105" s="234"/>
      <c r="P105" s="234"/>
    </row>
  </sheetData>
  <mergeCells count="15">
    <mergeCell ref="G99:H99"/>
    <mergeCell ref="G93:H93"/>
    <mergeCell ref="G94:H94"/>
    <mergeCell ref="G95:H95"/>
    <mergeCell ref="G96:H96"/>
    <mergeCell ref="G97:H97"/>
    <mergeCell ref="G98:H9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5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3"/>
      <c r="I7" s="351"/>
      <c r="J7" s="33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5" t="s">
        <v>12</v>
      </c>
      <c r="H46" s="325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5" t="s">
        <v>13</v>
      </c>
      <c r="H47" s="325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5" t="s">
        <v>14</v>
      </c>
      <c r="H48" s="325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5" t="s">
        <v>15</v>
      </c>
      <c r="H49" s="325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5" t="s">
        <v>16</v>
      </c>
      <c r="H50" s="325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5" t="s">
        <v>5</v>
      </c>
      <c r="H51" s="325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5" t="s">
        <v>32</v>
      </c>
      <c r="H52" s="325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M65" sqref="M65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6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3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5" t="s">
        <v>12</v>
      </c>
      <c r="H69" s="325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5" t="s">
        <v>13</v>
      </c>
      <c r="H70" s="325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5" t="s">
        <v>14</v>
      </c>
      <c r="H71" s="325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5" t="s">
        <v>15</v>
      </c>
      <c r="H72" s="325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5" t="s">
        <v>16</v>
      </c>
      <c r="H73" s="325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5" t="s">
        <v>5</v>
      </c>
      <c r="H74" s="325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5" t="s">
        <v>32</v>
      </c>
      <c r="H75" s="325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4" t="s">
        <v>21</v>
      </c>
      <c r="H1" s="354"/>
      <c r="I1" s="354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4" t="s">
        <v>111</v>
      </c>
      <c r="H2" s="354"/>
      <c r="I2" s="354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4" t="s">
        <v>112</v>
      </c>
      <c r="H3" s="354"/>
      <c r="I3" s="354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3" x14ac:dyDescent="0.25">
      <c r="A7" s="346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5"/>
      <c r="I7" s="351"/>
      <c r="J7" s="339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5" t="s">
        <v>12</v>
      </c>
      <c r="H44" s="325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5" t="s">
        <v>13</v>
      </c>
      <c r="H45" s="325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5" t="s">
        <v>14</v>
      </c>
      <c r="H46" s="325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5" t="s">
        <v>15</v>
      </c>
      <c r="H47" s="325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5" t="s">
        <v>16</v>
      </c>
      <c r="H48" s="325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5" t="s">
        <v>5</v>
      </c>
      <c r="H49" s="325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5" t="s">
        <v>32</v>
      </c>
      <c r="H50" s="325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38" sqref="L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5"/>
      <c r="I7" s="351"/>
      <c r="J7" s="339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5" t="s">
        <v>12</v>
      </c>
      <c r="H49" s="325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5" t="s">
        <v>13</v>
      </c>
      <c r="H50" s="325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5" t="s">
        <v>14</v>
      </c>
      <c r="H51" s="325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5" t="s">
        <v>15</v>
      </c>
      <c r="H52" s="325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5" t="s">
        <v>16</v>
      </c>
      <c r="H53" s="325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5" t="s">
        <v>5</v>
      </c>
      <c r="H54" s="325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5" t="s">
        <v>32</v>
      </c>
      <c r="H55" s="325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N109" sqref="N109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2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2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5"/>
      <c r="I7" s="351"/>
      <c r="J7" s="33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5" t="s">
        <v>12</v>
      </c>
      <c r="H120" s="325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5" t="s">
        <v>13</v>
      </c>
      <c r="H121" s="325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5" t="s">
        <v>14</v>
      </c>
      <c r="H122" s="325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5" t="s">
        <v>15</v>
      </c>
      <c r="H123" s="325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5" t="s">
        <v>16</v>
      </c>
      <c r="H124" s="325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5" t="s">
        <v>5</v>
      </c>
      <c r="H125" s="325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5" t="s">
        <v>32</v>
      </c>
      <c r="H126" s="325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E26" sqref="E26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5" t="s">
        <v>49</v>
      </c>
      <c r="B1" s="355"/>
      <c r="C1" s="355"/>
    </row>
    <row r="2" spans="1:5" ht="15" customHeight="1" x14ac:dyDescent="0.25">
      <c r="A2" s="355"/>
      <c r="B2" s="355"/>
      <c r="C2" s="355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43234</v>
      </c>
      <c r="C5" s="283">
        <f>'Taufik ST'!I2</f>
        <v>32610292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43234</v>
      </c>
      <c r="C6" s="283">
        <f>'Indra Fashion'!I2</f>
        <v>6240390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43244</v>
      </c>
      <c r="C7" s="283">
        <f>Atlantis!I2</f>
        <v>4454976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43244</v>
      </c>
      <c r="C8" s="283">
        <f>Bandros!I2</f>
        <v>9125377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43224</v>
      </c>
      <c r="C9" s="283">
        <f>'Bentang Fashion'!I2</f>
        <v>2090788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f>Azalea!I2</f>
        <v>-2261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43239</v>
      </c>
      <c r="C11" s="283">
        <f>ESP!I2</f>
        <v>9976753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f>Yanyan!A36</f>
        <v>43223</v>
      </c>
      <c r="C13" s="283">
        <f>Yanyan!I2</f>
        <v>1738193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4680138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43228</v>
      </c>
      <c r="C20" s="283">
        <f>AnipAssunah!I2</f>
        <v>941028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8" t="s">
        <v>11</v>
      </c>
      <c r="B23" s="359"/>
      <c r="C23" s="356">
        <f>SUM(C5:C22)</f>
        <v>81729826.5</v>
      </c>
    </row>
    <row r="24" spans="1:5" s="269" customFormat="1" ht="15" customHeight="1" x14ac:dyDescent="0.25">
      <c r="A24" s="360"/>
      <c r="B24" s="361"/>
      <c r="C24" s="357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3" t="s">
        <v>22</v>
      </c>
      <c r="G1" s="363"/>
      <c r="H1" s="363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3" t="s">
        <v>21</v>
      </c>
      <c r="G2" s="363"/>
      <c r="H2" s="363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4"/>
      <c r="B5" s="364"/>
      <c r="C5" s="364"/>
      <c r="D5" s="364"/>
      <c r="E5" s="364"/>
      <c r="F5" s="364"/>
      <c r="G5" s="364"/>
      <c r="H5" s="364"/>
      <c r="I5" s="364"/>
      <c r="J5" s="364"/>
    </row>
    <row r="6" spans="1:13" x14ac:dyDescent="0.25">
      <c r="A6" s="365" t="s">
        <v>2</v>
      </c>
      <c r="B6" s="366" t="s">
        <v>3</v>
      </c>
      <c r="C6" s="366"/>
      <c r="D6" s="366"/>
      <c r="E6" s="366"/>
      <c r="F6" s="366"/>
      <c r="G6" s="366"/>
      <c r="H6" s="367" t="s">
        <v>4</v>
      </c>
      <c r="I6" s="369" t="s">
        <v>5</v>
      </c>
      <c r="J6" s="370" t="s">
        <v>6</v>
      </c>
    </row>
    <row r="7" spans="1:13" x14ac:dyDescent="0.25">
      <c r="A7" s="365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8"/>
      <c r="I7" s="369"/>
      <c r="J7" s="370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2" t="s">
        <v>12</v>
      </c>
      <c r="H89" s="36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2" t="s">
        <v>13</v>
      </c>
      <c r="H90" s="36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2" t="s">
        <v>14</v>
      </c>
      <c r="H91" s="36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2" t="s">
        <v>15</v>
      </c>
      <c r="H92" s="36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2" t="s">
        <v>16</v>
      </c>
      <c r="H93" s="36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2" t="s">
        <v>5</v>
      </c>
      <c r="H94" s="36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2" t="s">
        <v>32</v>
      </c>
      <c r="H95" s="36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5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38" t="s">
        <v>6</v>
      </c>
    </row>
    <row r="6" spans="1:15" x14ac:dyDescent="0.25">
      <c r="A6" s="346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3"/>
      <c r="I6" s="351"/>
      <c r="J6" s="339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5" t="s">
        <v>12</v>
      </c>
      <c r="H121" s="325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5" t="s">
        <v>13</v>
      </c>
      <c r="H122" s="325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5" t="s">
        <v>14</v>
      </c>
      <c r="H123" s="325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5" t="s">
        <v>15</v>
      </c>
      <c r="H124" s="325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5" t="s">
        <v>16</v>
      </c>
      <c r="H125" s="325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5" t="s">
        <v>5</v>
      </c>
      <c r="H126" s="325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5" t="s">
        <v>32</v>
      </c>
      <c r="H127" s="325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1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1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5" t="s">
        <v>12</v>
      </c>
      <c r="H31" s="325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5" t="s">
        <v>13</v>
      </c>
      <c r="H32" s="325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5" t="s">
        <v>14</v>
      </c>
      <c r="H33" s="325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5" t="s">
        <v>15</v>
      </c>
      <c r="H34" s="325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5" t="s">
        <v>16</v>
      </c>
      <c r="H35" s="325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5" t="s">
        <v>5</v>
      </c>
      <c r="H36" s="325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5" t="s">
        <v>32</v>
      </c>
      <c r="H37" s="325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30"/>
  <sheetViews>
    <sheetView workbookViewId="0">
      <pane ySplit="7" topLeftCell="A107" activePane="bottomLeft" state="frozen"/>
      <selection pane="bottomLeft" activeCell="E119" sqref="E11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SUM(D110:D115)</f>
        <v>2894064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J130*-1</f>
        <v>6240390</v>
      </c>
      <c r="J2" s="20"/>
      <c r="L2" s="279">
        <f>SUM(G110:G115)</f>
        <v>179725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2714339</v>
      </c>
      <c r="M3" s="219"/>
      <c r="N3" s="219">
        <f>I2-L3</f>
        <v>3526051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2" t="s">
        <v>2</v>
      </c>
      <c r="B6" s="329" t="s">
        <v>3</v>
      </c>
      <c r="C6" s="329"/>
      <c r="D6" s="329"/>
      <c r="E6" s="329"/>
      <c r="F6" s="329"/>
      <c r="G6" s="329"/>
      <c r="H6" s="333" t="s">
        <v>4</v>
      </c>
      <c r="I6" s="330" t="s">
        <v>5</v>
      </c>
      <c r="J6" s="331" t="s">
        <v>6</v>
      </c>
    </row>
    <row r="7" spans="1:18" x14ac:dyDescent="0.25">
      <c r="A7" s="33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3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2">
        <v>43234</v>
      </c>
      <c r="B110" s="235">
        <v>180163746</v>
      </c>
      <c r="C110" s="241">
        <v>11</v>
      </c>
      <c r="D110" s="237">
        <v>1168650</v>
      </c>
      <c r="E110" s="238"/>
      <c r="F110" s="241"/>
      <c r="G110" s="237"/>
      <c r="H110" s="240"/>
      <c r="I110" s="240"/>
      <c r="J110" s="23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2">
        <v>43235</v>
      </c>
      <c r="B111" s="235">
        <v>180163905</v>
      </c>
      <c r="C111" s="241">
        <v>2</v>
      </c>
      <c r="D111" s="237">
        <v>342650</v>
      </c>
      <c r="E111" s="238">
        <v>180042956</v>
      </c>
      <c r="F111" s="241">
        <v>1</v>
      </c>
      <c r="G111" s="237">
        <v>179725</v>
      </c>
      <c r="H111" s="240"/>
      <c r="I111" s="240"/>
      <c r="J111" s="23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2">
        <v>43236</v>
      </c>
      <c r="B112" s="235">
        <v>180163974</v>
      </c>
      <c r="C112" s="241">
        <v>5</v>
      </c>
      <c r="D112" s="237">
        <v>567088</v>
      </c>
      <c r="E112" s="238"/>
      <c r="F112" s="241"/>
      <c r="G112" s="237"/>
      <c r="H112" s="240"/>
      <c r="I112" s="240"/>
      <c r="J112" s="23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2">
        <v>43237</v>
      </c>
      <c r="B113" s="235">
        <v>180164096</v>
      </c>
      <c r="C113" s="241">
        <v>2</v>
      </c>
      <c r="D113" s="237">
        <v>257338</v>
      </c>
      <c r="E113" s="238"/>
      <c r="F113" s="241"/>
      <c r="G113" s="237"/>
      <c r="H113" s="240"/>
      <c r="I113" s="240"/>
      <c r="J113" s="23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2">
        <v>43238</v>
      </c>
      <c r="B114" s="235">
        <v>180164213</v>
      </c>
      <c r="C114" s="241">
        <v>3</v>
      </c>
      <c r="D114" s="237">
        <v>242375</v>
      </c>
      <c r="E114" s="238"/>
      <c r="F114" s="241"/>
      <c r="G114" s="237"/>
      <c r="H114" s="240"/>
      <c r="I114" s="240"/>
      <c r="J114" s="23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2">
        <v>43239</v>
      </c>
      <c r="B115" s="235">
        <v>180164367</v>
      </c>
      <c r="C115" s="241">
        <v>3</v>
      </c>
      <c r="D115" s="237">
        <v>315963</v>
      </c>
      <c r="E115" s="238"/>
      <c r="F115" s="241"/>
      <c r="G115" s="237"/>
      <c r="H115" s="240"/>
      <c r="I115" s="240"/>
      <c r="J115" s="237"/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2">
        <v>43241</v>
      </c>
      <c r="B116" s="235">
        <v>180164620</v>
      </c>
      <c r="C116" s="241">
        <v>14</v>
      </c>
      <c r="D116" s="237">
        <v>1480413</v>
      </c>
      <c r="E116" s="238"/>
      <c r="F116" s="241"/>
      <c r="G116" s="237"/>
      <c r="H116" s="240"/>
      <c r="I116" s="240"/>
      <c r="J116" s="23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2">
        <v>43242</v>
      </c>
      <c r="B117" s="235">
        <v>180164730</v>
      </c>
      <c r="C117" s="241">
        <v>6</v>
      </c>
      <c r="D117" s="237">
        <v>612675</v>
      </c>
      <c r="E117" s="238">
        <v>180043166</v>
      </c>
      <c r="F117" s="241">
        <v>1</v>
      </c>
      <c r="G117" s="237">
        <v>85050</v>
      </c>
      <c r="H117" s="240"/>
      <c r="I117" s="240"/>
      <c r="J117" s="23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2">
        <v>43243</v>
      </c>
      <c r="B118" s="235">
        <v>180164884</v>
      </c>
      <c r="C118" s="241">
        <v>14</v>
      </c>
      <c r="D118" s="237">
        <v>1295263</v>
      </c>
      <c r="E118" s="238"/>
      <c r="F118" s="241"/>
      <c r="G118" s="237"/>
      <c r="H118" s="240"/>
      <c r="I118" s="240"/>
      <c r="J118" s="23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2">
        <v>43243</v>
      </c>
      <c r="B119" s="235">
        <v>180164904</v>
      </c>
      <c r="C119" s="241">
        <v>2</v>
      </c>
      <c r="D119" s="237">
        <v>225750</v>
      </c>
      <c r="E119" s="238"/>
      <c r="F119" s="241"/>
      <c r="G119" s="237"/>
      <c r="H119" s="240"/>
      <c r="I119" s="240"/>
      <c r="J119" s="23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2"/>
      <c r="B120" s="235"/>
      <c r="C120" s="241"/>
      <c r="D120" s="237"/>
      <c r="E120" s="238"/>
      <c r="F120" s="241"/>
      <c r="G120" s="237"/>
      <c r="H120" s="240"/>
      <c r="I120" s="240"/>
      <c r="J120" s="237"/>
      <c r="K120" s="219"/>
      <c r="L120" s="219"/>
      <c r="M120" s="219"/>
      <c r="N120" s="219"/>
      <c r="O120" s="219"/>
      <c r="P120" s="219"/>
      <c r="Q120" s="219"/>
      <c r="R120" s="219"/>
    </row>
    <row r="121" spans="1:18" x14ac:dyDescent="0.25">
      <c r="A121" s="162"/>
      <c r="B121" s="3"/>
      <c r="C121" s="40"/>
      <c r="D121" s="6"/>
      <c r="E121" s="7"/>
      <c r="F121" s="40"/>
      <c r="G121" s="6"/>
      <c r="H121" s="39"/>
      <c r="I121" s="39"/>
      <c r="J121" s="6"/>
    </row>
    <row r="122" spans="1:18" x14ac:dyDescent="0.25">
      <c r="A122" s="162"/>
      <c r="B122" s="8" t="s">
        <v>11</v>
      </c>
      <c r="C122" s="77">
        <f>SUM(C8:C121)</f>
        <v>718</v>
      </c>
      <c r="D122" s="9">
        <f>SUM(D8:D121)</f>
        <v>77522927</v>
      </c>
      <c r="E122" s="8" t="s">
        <v>11</v>
      </c>
      <c r="F122" s="77">
        <f>SUM(F8:F121)</f>
        <v>57</v>
      </c>
      <c r="G122" s="5">
        <f>SUM(G8:G121)</f>
        <v>15816021</v>
      </c>
      <c r="H122" s="40">
        <f>SUM(H8:H121)</f>
        <v>0</v>
      </c>
      <c r="I122" s="40">
        <f>SUM(I8:I121)</f>
        <v>55466516</v>
      </c>
      <c r="J122" s="5"/>
    </row>
    <row r="123" spans="1:18" x14ac:dyDescent="0.25">
      <c r="A123" s="162"/>
      <c r="B123" s="8"/>
      <c r="C123" s="77"/>
      <c r="D123" s="9"/>
      <c r="E123" s="8"/>
      <c r="F123" s="77"/>
      <c r="G123" s="5"/>
      <c r="H123" s="40"/>
      <c r="I123" s="40"/>
      <c r="J123" s="5"/>
    </row>
    <row r="124" spans="1:18" x14ac:dyDescent="0.25">
      <c r="A124" s="163"/>
      <c r="B124" s="11"/>
      <c r="C124" s="40"/>
      <c r="D124" s="6"/>
      <c r="E124" s="8"/>
      <c r="F124" s="40"/>
      <c r="G124" s="325" t="s">
        <v>12</v>
      </c>
      <c r="H124" s="325"/>
      <c r="I124" s="39"/>
      <c r="J124" s="13">
        <f>SUM(D8:D121)</f>
        <v>77522927</v>
      </c>
    </row>
    <row r="125" spans="1:18" x14ac:dyDescent="0.25">
      <c r="A125" s="162"/>
      <c r="B125" s="3"/>
      <c r="C125" s="40"/>
      <c r="D125" s="6"/>
      <c r="E125" s="7"/>
      <c r="F125" s="40"/>
      <c r="G125" s="325" t="s">
        <v>13</v>
      </c>
      <c r="H125" s="325"/>
      <c r="I125" s="39"/>
      <c r="J125" s="13">
        <f>SUM(G8:G121)</f>
        <v>15816021</v>
      </c>
    </row>
    <row r="126" spans="1:18" x14ac:dyDescent="0.25">
      <c r="A126" s="164"/>
      <c r="B126" s="7"/>
      <c r="C126" s="40"/>
      <c r="D126" s="6"/>
      <c r="E126" s="7"/>
      <c r="F126" s="40"/>
      <c r="G126" s="325" t="s">
        <v>14</v>
      </c>
      <c r="H126" s="325"/>
      <c r="I126" s="41"/>
      <c r="J126" s="15">
        <f>J124-J125</f>
        <v>61706906</v>
      </c>
    </row>
    <row r="127" spans="1:18" x14ac:dyDescent="0.25">
      <c r="A127" s="162"/>
      <c r="B127" s="16"/>
      <c r="C127" s="40"/>
      <c r="D127" s="17"/>
      <c r="E127" s="7"/>
      <c r="F127" s="40"/>
      <c r="G127" s="325" t="s">
        <v>15</v>
      </c>
      <c r="H127" s="325"/>
      <c r="I127" s="39"/>
      <c r="J127" s="13">
        <f>SUM(H8:H121)</f>
        <v>0</v>
      </c>
    </row>
    <row r="128" spans="1:18" x14ac:dyDescent="0.25">
      <c r="A128" s="162"/>
      <c r="B128" s="16"/>
      <c r="C128" s="40"/>
      <c r="D128" s="17"/>
      <c r="E128" s="7"/>
      <c r="F128" s="40"/>
      <c r="G128" s="325" t="s">
        <v>16</v>
      </c>
      <c r="H128" s="325"/>
      <c r="I128" s="39"/>
      <c r="J128" s="13">
        <f>J126+J127</f>
        <v>61706906</v>
      </c>
    </row>
    <row r="129" spans="1:10" x14ac:dyDescent="0.25">
      <c r="A129" s="162"/>
      <c r="B129" s="16"/>
      <c r="C129" s="40"/>
      <c r="D129" s="17"/>
      <c r="E129" s="7"/>
      <c r="F129" s="40"/>
      <c r="G129" s="325" t="s">
        <v>5</v>
      </c>
      <c r="H129" s="325"/>
      <c r="I129" s="39"/>
      <c r="J129" s="13">
        <f>SUM(I8:I121)</f>
        <v>55466516</v>
      </c>
    </row>
    <row r="130" spans="1:10" x14ac:dyDescent="0.25">
      <c r="A130" s="162"/>
      <c r="B130" s="16"/>
      <c r="C130" s="40"/>
      <c r="D130" s="17"/>
      <c r="E130" s="7"/>
      <c r="F130" s="40"/>
      <c r="G130" s="325" t="s">
        <v>32</v>
      </c>
      <c r="H130" s="325"/>
      <c r="I130" s="40" t="str">
        <f>IF(J130&gt;0,"SALDO",IF(J130&lt;0,"PIUTANG",IF(J130=0,"LUNAS")))</f>
        <v>PIUTANG</v>
      </c>
      <c r="J130" s="13">
        <f>J129-J128</f>
        <v>-6240390</v>
      </c>
    </row>
  </sheetData>
  <mergeCells count="15">
    <mergeCell ref="G129:H129"/>
    <mergeCell ref="G130:H130"/>
    <mergeCell ref="G124:H124"/>
    <mergeCell ref="G125:H125"/>
    <mergeCell ref="G126:H126"/>
    <mergeCell ref="G127:H127"/>
    <mergeCell ref="G128:H128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0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38" t="s">
        <v>6</v>
      </c>
    </row>
    <row r="6" spans="1:10" x14ac:dyDescent="0.25">
      <c r="A6" s="346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3"/>
      <c r="I6" s="351"/>
      <c r="J6" s="33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2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3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2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3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2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3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2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3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2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3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2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3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2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3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2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3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2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3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2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3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5" t="s">
        <v>12</v>
      </c>
      <c r="H53" s="325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5" t="s">
        <v>13</v>
      </c>
      <c r="H54" s="325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5" t="s">
        <v>14</v>
      </c>
      <c r="H55" s="325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5" t="s">
        <v>15</v>
      </c>
      <c r="H56" s="325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5" t="s">
        <v>16</v>
      </c>
      <c r="H57" s="325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5" t="s">
        <v>5</v>
      </c>
      <c r="H58" s="325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5" t="s">
        <v>32</v>
      </c>
      <c r="H59" s="325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239"/>
    </row>
    <row r="6" spans="1:12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  <c r="L6" s="239"/>
    </row>
    <row r="7" spans="1:12" x14ac:dyDescent="0.25">
      <c r="A7" s="346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3"/>
      <c r="I7" s="351"/>
      <c r="J7" s="339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5" t="s">
        <v>12</v>
      </c>
      <c r="H53" s="325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5" t="s">
        <v>13</v>
      </c>
      <c r="H54" s="325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5" t="s">
        <v>14</v>
      </c>
      <c r="H55" s="325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5" t="s">
        <v>15</v>
      </c>
      <c r="H56" s="325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5" t="s">
        <v>16</v>
      </c>
      <c r="H57" s="325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5" t="s">
        <v>5</v>
      </c>
      <c r="H58" s="325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5" t="s">
        <v>32</v>
      </c>
      <c r="H59" s="325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1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1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5" t="s">
        <v>12</v>
      </c>
      <c r="H32" s="325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5" t="s">
        <v>13</v>
      </c>
      <c r="H33" s="325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5" t="s">
        <v>14</v>
      </c>
      <c r="H34" s="325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5" t="s">
        <v>15</v>
      </c>
      <c r="H35" s="325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5" t="s">
        <v>16</v>
      </c>
      <c r="H36" s="325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5" t="s">
        <v>5</v>
      </c>
      <c r="H37" s="325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5" t="s">
        <v>32</v>
      </c>
      <c r="H38" s="325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2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5" t="s">
        <v>12</v>
      </c>
      <c r="H32" s="325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5" t="s">
        <v>13</v>
      </c>
      <c r="H33" s="325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5" t="s">
        <v>14</v>
      </c>
      <c r="H34" s="325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5" t="s">
        <v>15</v>
      </c>
      <c r="H35" s="325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5" t="s">
        <v>16</v>
      </c>
      <c r="H36" s="325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5" t="s">
        <v>5</v>
      </c>
      <c r="H37" s="325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5" t="s">
        <v>32</v>
      </c>
      <c r="H38" s="325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3" x14ac:dyDescent="0.25">
      <c r="A7" s="346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5"/>
      <c r="I7" s="351"/>
      <c r="J7" s="33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5" t="s">
        <v>12</v>
      </c>
      <c r="H73" s="325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5" t="s">
        <v>13</v>
      </c>
      <c r="H74" s="325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5" t="s">
        <v>14</v>
      </c>
      <c r="H75" s="325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5" t="s">
        <v>15</v>
      </c>
      <c r="H76" s="325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5" t="s">
        <v>16</v>
      </c>
      <c r="H77" s="325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5" t="s">
        <v>5</v>
      </c>
      <c r="H78" s="325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5" t="s">
        <v>32</v>
      </c>
      <c r="H79" s="325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4" t="s">
        <v>12</v>
      </c>
      <c r="H19" s="374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4" t="s">
        <v>13</v>
      </c>
      <c r="H20" s="374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4" t="s">
        <v>14</v>
      </c>
      <c r="H21" s="374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4" t="s">
        <v>15</v>
      </c>
      <c r="H22" s="374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4" t="s">
        <v>16</v>
      </c>
      <c r="H23" s="374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4" t="s">
        <v>5</v>
      </c>
      <c r="H24" s="374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4" t="s">
        <v>32</v>
      </c>
      <c r="H25" s="374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5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3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5" t="s">
        <v>12</v>
      </c>
      <c r="H53" s="325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5" t="s">
        <v>13</v>
      </c>
      <c r="H54" s="325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5" t="s">
        <v>14</v>
      </c>
      <c r="H55" s="325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5" t="s">
        <v>15</v>
      </c>
      <c r="H56" s="325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5" t="s">
        <v>16</v>
      </c>
      <c r="H57" s="325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5" t="s">
        <v>5</v>
      </c>
      <c r="H58" s="325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5" t="s">
        <v>32</v>
      </c>
      <c r="H59" s="325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5"/>
      <c r="I7" s="351"/>
      <c r="J7" s="339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5" t="s">
        <v>12</v>
      </c>
      <c r="H35" s="325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5" t="s">
        <v>13</v>
      </c>
      <c r="H36" s="325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5" t="s">
        <v>14</v>
      </c>
      <c r="H37" s="325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5" t="s">
        <v>15</v>
      </c>
      <c r="H38" s="325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5" t="s">
        <v>16</v>
      </c>
      <c r="H39" s="325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5" t="s">
        <v>5</v>
      </c>
      <c r="H40" s="325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5" t="s">
        <v>32</v>
      </c>
      <c r="H41" s="325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5"/>
      <c r="I7" s="351"/>
      <c r="J7" s="339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5" t="s">
        <v>12</v>
      </c>
      <c r="H35" s="325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5" t="s">
        <v>13</v>
      </c>
      <c r="H36" s="325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5" t="s">
        <v>14</v>
      </c>
      <c r="H37" s="325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5" t="s">
        <v>15</v>
      </c>
      <c r="H38" s="325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5" t="s">
        <v>16</v>
      </c>
      <c r="H39" s="325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5" t="s">
        <v>5</v>
      </c>
      <c r="H40" s="325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5" t="s">
        <v>32</v>
      </c>
      <c r="H41" s="325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7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7" x14ac:dyDescent="0.25">
      <c r="A7" s="346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5"/>
      <c r="I7" s="351"/>
      <c r="J7" s="339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5" t="s">
        <v>12</v>
      </c>
      <c r="H35" s="325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5" t="s">
        <v>13</v>
      </c>
      <c r="H36" s="325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5" t="s">
        <v>14</v>
      </c>
      <c r="H37" s="325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5" t="s">
        <v>15</v>
      </c>
      <c r="H38" s="32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5" t="s">
        <v>16</v>
      </c>
      <c r="H39" s="325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5" t="s">
        <v>5</v>
      </c>
      <c r="H40" s="325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5" t="s">
        <v>32</v>
      </c>
      <c r="H41" s="325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606"/>
  <sheetViews>
    <sheetView workbookViewId="0">
      <pane ySplit="7" topLeftCell="A578" activePane="bottomLeft" state="frozen"/>
      <selection pane="bottomLeft" activeCell="H588" sqref="H58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SUM(D585:D591)</f>
        <v>6475264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J606*-1</f>
        <v>9125377</v>
      </c>
      <c r="J2" s="218"/>
      <c r="L2" s="219">
        <f>SUM(G585:G591)</f>
        <v>1451625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5023639</v>
      </c>
      <c r="M3" s="219">
        <f>M1-M2</f>
        <v>0</v>
      </c>
      <c r="N3" s="219">
        <f>L3+M3</f>
        <v>5023639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6" t="s">
        <v>5</v>
      </c>
      <c r="J6" s="338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5"/>
      <c r="I7" s="337"/>
      <c r="J7" s="339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5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5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5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5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5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5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5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5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5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5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5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5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5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5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5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5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5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5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5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5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5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5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5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5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5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5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5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5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5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5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5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5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5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5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5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5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5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5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5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5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5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5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5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5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5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5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5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5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5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5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5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5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5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5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5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5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5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5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5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5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5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5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5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5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5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5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5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5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5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5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5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5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5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5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5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5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5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5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5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5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5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5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5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5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5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5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5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5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5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5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5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5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5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5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5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5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5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5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5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5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5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5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5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5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5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5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5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5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5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5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5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5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5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5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5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5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5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5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5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5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5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5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5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5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5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5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5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5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5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5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5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5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5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5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5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5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5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5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5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5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5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5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5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5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5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5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5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5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5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5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5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5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5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5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5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5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5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5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5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5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5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5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5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5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98">
        <v>43243</v>
      </c>
      <c r="B585" s="99">
        <v>180164798</v>
      </c>
      <c r="C585" s="100">
        <v>23</v>
      </c>
      <c r="D585" s="34">
        <v>2282000</v>
      </c>
      <c r="E585" s="101">
        <v>180043192</v>
      </c>
      <c r="F585" s="100">
        <v>9</v>
      </c>
      <c r="G585" s="34">
        <v>1147475</v>
      </c>
      <c r="H585" s="102"/>
      <c r="I585" s="102"/>
      <c r="J585" s="34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98">
        <v>43243</v>
      </c>
      <c r="B586" s="99">
        <v>180164823</v>
      </c>
      <c r="C586" s="100">
        <v>5</v>
      </c>
      <c r="D586" s="34">
        <v>522288</v>
      </c>
      <c r="E586" s="101">
        <v>180043212</v>
      </c>
      <c r="F586" s="100">
        <v>3</v>
      </c>
      <c r="G586" s="34">
        <v>304150</v>
      </c>
      <c r="H586" s="102"/>
      <c r="I586" s="102"/>
      <c r="J586" s="34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98">
        <v>43243</v>
      </c>
      <c r="B587" s="99">
        <v>180164831</v>
      </c>
      <c r="C587" s="100">
        <v>7</v>
      </c>
      <c r="D587" s="34">
        <v>615388</v>
      </c>
      <c r="E587" s="101"/>
      <c r="F587" s="100"/>
      <c r="G587" s="34"/>
      <c r="H587" s="102"/>
      <c r="I587" s="102"/>
      <c r="J587" s="34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98">
        <v>43243</v>
      </c>
      <c r="B588" s="99">
        <v>180164853</v>
      </c>
      <c r="C588" s="100">
        <v>12</v>
      </c>
      <c r="D588" s="34">
        <v>1304275</v>
      </c>
      <c r="E588" s="101"/>
      <c r="F588" s="100"/>
      <c r="G588" s="34"/>
      <c r="H588" s="102"/>
      <c r="I588" s="102"/>
      <c r="J588" s="34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98">
        <v>43243</v>
      </c>
      <c r="B589" s="99">
        <v>180164868</v>
      </c>
      <c r="C589" s="100">
        <v>6</v>
      </c>
      <c r="D589" s="34">
        <v>683900</v>
      </c>
      <c r="E589" s="101"/>
      <c r="F589" s="100"/>
      <c r="G589" s="34"/>
      <c r="H589" s="102"/>
      <c r="I589" s="102"/>
      <c r="J589" s="34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98">
        <v>43243</v>
      </c>
      <c r="B590" s="99">
        <v>180164902</v>
      </c>
      <c r="C590" s="100">
        <v>6</v>
      </c>
      <c r="D590" s="34">
        <v>599025</v>
      </c>
      <c r="E590" s="101"/>
      <c r="F590" s="100"/>
      <c r="G590" s="34"/>
      <c r="H590" s="102"/>
      <c r="I590" s="102"/>
      <c r="J590" s="34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98">
        <v>43243</v>
      </c>
      <c r="B591" s="99">
        <v>180164903</v>
      </c>
      <c r="C591" s="100">
        <v>4</v>
      </c>
      <c r="D591" s="34">
        <v>468388</v>
      </c>
      <c r="E591" s="101"/>
      <c r="F591" s="100"/>
      <c r="G591" s="34"/>
      <c r="H591" s="102"/>
      <c r="I591" s="102"/>
      <c r="J591" s="34"/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98">
        <v>43244</v>
      </c>
      <c r="B592" s="99">
        <v>180164925</v>
      </c>
      <c r="C592" s="100">
        <v>35</v>
      </c>
      <c r="D592" s="34">
        <v>4101738</v>
      </c>
      <c r="E592" s="101"/>
      <c r="F592" s="100"/>
      <c r="G592" s="34"/>
      <c r="H592" s="102"/>
      <c r="I592" s="102"/>
      <c r="J592" s="34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98"/>
      <c r="B593" s="99"/>
      <c r="C593" s="100"/>
      <c r="D593" s="34"/>
      <c r="E593" s="101"/>
      <c r="F593" s="100"/>
      <c r="G593" s="34"/>
      <c r="H593" s="102"/>
      <c r="I593" s="102"/>
      <c r="J593" s="34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98"/>
      <c r="B594" s="99"/>
      <c r="C594" s="100"/>
      <c r="D594" s="34"/>
      <c r="E594" s="101"/>
      <c r="F594" s="100"/>
      <c r="G594" s="34"/>
      <c r="H594" s="102"/>
      <c r="I594" s="102"/>
      <c r="J594" s="34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98"/>
      <c r="B595" s="99"/>
      <c r="C595" s="100"/>
      <c r="D595" s="34"/>
      <c r="E595" s="101"/>
      <c r="F595" s="100"/>
      <c r="G595" s="34"/>
      <c r="H595" s="102"/>
      <c r="I595" s="102"/>
      <c r="J595" s="34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98"/>
      <c r="B596" s="99"/>
      <c r="C596" s="100"/>
      <c r="D596" s="34"/>
      <c r="E596" s="101"/>
      <c r="F596" s="100"/>
      <c r="G596" s="34"/>
      <c r="H596" s="102"/>
      <c r="I596" s="102"/>
      <c r="J596" s="34"/>
      <c r="K596" s="138"/>
      <c r="L596" s="138"/>
      <c r="M596" s="138"/>
      <c r="N596" s="138"/>
      <c r="O596" s="138"/>
      <c r="P596" s="138"/>
      <c r="Q596" s="138"/>
      <c r="R596" s="138"/>
    </row>
    <row r="597" spans="1:18" x14ac:dyDescent="0.25">
      <c r="A597" s="236"/>
      <c r="B597" s="235"/>
      <c r="C597" s="241"/>
      <c r="D597" s="237"/>
      <c r="E597" s="238"/>
      <c r="F597" s="241"/>
      <c r="G597" s="237"/>
      <c r="H597" s="240"/>
      <c r="I597" s="240"/>
      <c r="J597" s="237"/>
    </row>
    <row r="598" spans="1:18" s="218" customFormat="1" x14ac:dyDescent="0.25">
      <c r="A598" s="227"/>
      <c r="B598" s="224" t="s">
        <v>11</v>
      </c>
      <c r="C598" s="233">
        <f>SUM(C8:C597)</f>
        <v>6459</v>
      </c>
      <c r="D598" s="225">
        <f>SUM(D8:D597)</f>
        <v>703027385</v>
      </c>
      <c r="E598" s="224" t="s">
        <v>11</v>
      </c>
      <c r="F598" s="233">
        <f>SUM(F8:F597)</f>
        <v>599</v>
      </c>
      <c r="G598" s="225">
        <f>SUM(G8:G597)</f>
        <v>64790362</v>
      </c>
      <c r="H598" s="233">
        <f>SUM(H8:H597)</f>
        <v>0</v>
      </c>
      <c r="I598" s="233">
        <f>SUM(I8:I597)</f>
        <v>629111646</v>
      </c>
      <c r="J598" s="225"/>
      <c r="K598" s="220"/>
      <c r="L598" s="220"/>
      <c r="M598" s="220"/>
      <c r="N598" s="220"/>
      <c r="O598" s="220"/>
      <c r="P598" s="220"/>
      <c r="Q598" s="220"/>
      <c r="R598" s="220"/>
    </row>
    <row r="599" spans="1:18" s="218" customFormat="1" x14ac:dyDescent="0.25">
      <c r="A599" s="227"/>
      <c r="B599" s="224"/>
      <c r="C599" s="233"/>
      <c r="D599" s="225"/>
      <c r="E599" s="224"/>
      <c r="F599" s="233"/>
      <c r="G599" s="225"/>
      <c r="H599" s="233"/>
      <c r="I599" s="233"/>
      <c r="J599" s="225"/>
      <c r="K599" s="220"/>
      <c r="M599" s="220"/>
      <c r="N599" s="220"/>
      <c r="O599" s="220"/>
      <c r="P599" s="220"/>
      <c r="Q599" s="220"/>
      <c r="R599" s="220"/>
    </row>
    <row r="600" spans="1:18" x14ac:dyDescent="0.25">
      <c r="A600" s="226"/>
      <c r="B600" s="227"/>
      <c r="C600" s="241"/>
      <c r="D600" s="237"/>
      <c r="E600" s="224"/>
      <c r="F600" s="241"/>
      <c r="G600" s="340" t="s">
        <v>12</v>
      </c>
      <c r="H600" s="341"/>
      <c r="I600" s="237"/>
      <c r="J600" s="228">
        <f>SUM(D8:D597)</f>
        <v>703027385</v>
      </c>
      <c r="P600" s="220"/>
      <c r="Q600" s="220"/>
      <c r="R600" s="234"/>
    </row>
    <row r="601" spans="1:18" x14ac:dyDescent="0.25">
      <c r="A601" s="236"/>
      <c r="B601" s="235"/>
      <c r="C601" s="241"/>
      <c r="D601" s="237"/>
      <c r="E601" s="238"/>
      <c r="F601" s="241"/>
      <c r="G601" s="340" t="s">
        <v>13</v>
      </c>
      <c r="H601" s="341"/>
      <c r="I601" s="238"/>
      <c r="J601" s="228">
        <f>SUM(G8:G597)</f>
        <v>64790362</v>
      </c>
      <c r="R601" s="234"/>
    </row>
    <row r="602" spans="1:18" x14ac:dyDescent="0.25">
      <c r="A602" s="229"/>
      <c r="B602" s="238"/>
      <c r="C602" s="241"/>
      <c r="D602" s="237"/>
      <c r="E602" s="238"/>
      <c r="F602" s="241"/>
      <c r="G602" s="340" t="s">
        <v>14</v>
      </c>
      <c r="H602" s="341"/>
      <c r="I602" s="230"/>
      <c r="J602" s="230">
        <f>J600-J601</f>
        <v>638237023</v>
      </c>
      <c r="L602" s="220"/>
      <c r="R602" s="234"/>
    </row>
    <row r="603" spans="1:18" x14ac:dyDescent="0.25">
      <c r="A603" s="236"/>
      <c r="B603" s="231"/>
      <c r="C603" s="241"/>
      <c r="D603" s="232"/>
      <c r="E603" s="238"/>
      <c r="F603" s="241"/>
      <c r="G603" s="340" t="s">
        <v>15</v>
      </c>
      <c r="H603" s="341"/>
      <c r="I603" s="238"/>
      <c r="J603" s="228">
        <f>SUM(H8:H597)</f>
        <v>0</v>
      </c>
      <c r="R603" s="234"/>
    </row>
    <row r="604" spans="1:18" x14ac:dyDescent="0.25">
      <c r="A604" s="236"/>
      <c r="B604" s="231"/>
      <c r="C604" s="241"/>
      <c r="D604" s="232"/>
      <c r="E604" s="238"/>
      <c r="F604" s="241"/>
      <c r="G604" s="340" t="s">
        <v>16</v>
      </c>
      <c r="H604" s="341"/>
      <c r="I604" s="238"/>
      <c r="J604" s="228">
        <f>J602+J603</f>
        <v>638237023</v>
      </c>
      <c r="R604" s="234"/>
    </row>
    <row r="605" spans="1:18" x14ac:dyDescent="0.25">
      <c r="A605" s="236"/>
      <c r="B605" s="231"/>
      <c r="C605" s="241"/>
      <c r="D605" s="232"/>
      <c r="E605" s="238"/>
      <c r="F605" s="241"/>
      <c r="G605" s="340" t="s">
        <v>5</v>
      </c>
      <c r="H605" s="341"/>
      <c r="I605" s="238"/>
      <c r="J605" s="228">
        <f>SUM(I8:I597)</f>
        <v>629111646</v>
      </c>
      <c r="R605" s="234"/>
    </row>
    <row r="606" spans="1:18" x14ac:dyDescent="0.25">
      <c r="A606" s="236"/>
      <c r="B606" s="231"/>
      <c r="C606" s="241"/>
      <c r="D606" s="232"/>
      <c r="E606" s="238"/>
      <c r="F606" s="241"/>
      <c r="G606" s="340" t="s">
        <v>32</v>
      </c>
      <c r="H606" s="341"/>
      <c r="I606" s="235" t="str">
        <f>IF(J606&gt;0,"SALDO",IF(J606&lt;0,"PIUTANG",IF(J606=0,"LUNAS")))</f>
        <v>PIUTANG</v>
      </c>
      <c r="J606" s="228">
        <f>J605-J604</f>
        <v>-9125377</v>
      </c>
      <c r="R606" s="234"/>
    </row>
  </sheetData>
  <mergeCells count="13">
    <mergeCell ref="G606:H606"/>
    <mergeCell ref="G600:H600"/>
    <mergeCell ref="G601:H601"/>
    <mergeCell ref="G602:H602"/>
    <mergeCell ref="G603:H603"/>
    <mergeCell ref="G604:H604"/>
    <mergeCell ref="G605:H605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5"/>
      <c r="I7" s="351"/>
      <c r="J7" s="339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5" t="s">
        <v>12</v>
      </c>
      <c r="H35" s="325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5" t="s">
        <v>13</v>
      </c>
      <c r="H36" s="325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5" t="s">
        <v>14</v>
      </c>
      <c r="H37" s="325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5" t="s">
        <v>15</v>
      </c>
      <c r="H38" s="325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5" t="s">
        <v>16</v>
      </c>
      <c r="H39" s="325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5" t="s">
        <v>5</v>
      </c>
      <c r="H40" s="325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5" t="s">
        <v>32</v>
      </c>
      <c r="H41" s="325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5"/>
      <c r="I7" s="351"/>
      <c r="J7" s="339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5" t="s">
        <v>12</v>
      </c>
      <c r="H35" s="325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5" t="s">
        <v>13</v>
      </c>
      <c r="H36" s="325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5" t="s">
        <v>14</v>
      </c>
      <c r="H37" s="325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5" t="s">
        <v>15</v>
      </c>
      <c r="H38" s="32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5" t="s">
        <v>16</v>
      </c>
      <c r="H39" s="325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5" t="s">
        <v>5</v>
      </c>
      <c r="H40" s="325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5" t="s">
        <v>32</v>
      </c>
      <c r="H41" s="325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6" x14ac:dyDescent="0.25">
      <c r="A7" s="346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5"/>
      <c r="I7" s="351"/>
      <c r="J7" s="33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5" t="s">
        <v>12</v>
      </c>
      <c r="H158" s="325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5" t="s">
        <v>13</v>
      </c>
      <c r="H159" s="325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5" t="s">
        <v>14</v>
      </c>
      <c r="H160" s="325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5" t="s">
        <v>15</v>
      </c>
      <c r="H161" s="325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5" t="s">
        <v>16</v>
      </c>
      <c r="H162" s="325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5" t="s">
        <v>5</v>
      </c>
      <c r="H163" s="325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5" t="s">
        <v>32</v>
      </c>
      <c r="H164" s="325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1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1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5" t="s">
        <v>12</v>
      </c>
      <c r="H32" s="325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5" t="s">
        <v>13</v>
      </c>
      <c r="H33" s="325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5" t="s">
        <v>14</v>
      </c>
      <c r="H34" s="325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5" t="s">
        <v>15</v>
      </c>
      <c r="H35" s="325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5" t="s">
        <v>16</v>
      </c>
      <c r="H36" s="325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5" t="s">
        <v>5</v>
      </c>
      <c r="H37" s="325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5" t="s">
        <v>32</v>
      </c>
      <c r="H38" s="325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174"/>
      <c r="M5" s="18"/>
      <c r="O5" s="18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  <c r="L6" s="174"/>
    </row>
    <row r="7" spans="1:15" x14ac:dyDescent="0.25">
      <c r="A7" s="346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5"/>
      <c r="I7" s="351"/>
      <c r="J7" s="33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5" t="s">
        <v>12</v>
      </c>
      <c r="H57" s="325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5" t="s">
        <v>13</v>
      </c>
      <c r="H58" s="325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5" t="s">
        <v>14</v>
      </c>
      <c r="H59" s="325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5" t="s">
        <v>15</v>
      </c>
      <c r="H60" s="325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5" t="s">
        <v>16</v>
      </c>
      <c r="H61" s="325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5" t="s">
        <v>5</v>
      </c>
      <c r="H62" s="325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5" t="s">
        <v>32</v>
      </c>
      <c r="H63" s="325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1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1" x14ac:dyDescent="0.25">
      <c r="A7" s="346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3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5" t="s">
        <v>12</v>
      </c>
      <c r="H116" s="325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5" t="s">
        <v>13</v>
      </c>
      <c r="H117" s="325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5" t="s">
        <v>14</v>
      </c>
      <c r="H118" s="325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5" t="s">
        <v>15</v>
      </c>
      <c r="H119" s="325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5" t="s">
        <v>16</v>
      </c>
      <c r="H120" s="325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5" t="s">
        <v>5</v>
      </c>
      <c r="H121" s="325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5" t="s">
        <v>32</v>
      </c>
      <c r="H122" s="325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1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1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5" t="s">
        <v>12</v>
      </c>
      <c r="H32" s="325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5" t="s">
        <v>13</v>
      </c>
      <c r="H33" s="325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5" t="s">
        <v>14</v>
      </c>
      <c r="H34" s="325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5" t="s">
        <v>15</v>
      </c>
      <c r="H35" s="325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5" t="s">
        <v>16</v>
      </c>
      <c r="H36" s="325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5" t="s">
        <v>5</v>
      </c>
      <c r="H37" s="325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5" t="s">
        <v>32</v>
      </c>
      <c r="H38" s="325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79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0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4" t="s">
        <v>12</v>
      </c>
      <c r="H66" s="374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4" t="s">
        <v>13</v>
      </c>
      <c r="H67" s="374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4" t="s">
        <v>14</v>
      </c>
      <c r="H68" s="374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4" t="s">
        <v>15</v>
      </c>
      <c r="H69" s="374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4" t="s">
        <v>16</v>
      </c>
      <c r="H70" s="374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4" t="s">
        <v>5</v>
      </c>
      <c r="H71" s="374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4" t="s">
        <v>32</v>
      </c>
      <c r="H72" s="374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5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38" t="s">
        <v>6</v>
      </c>
    </row>
    <row r="6" spans="1:15" x14ac:dyDescent="0.25">
      <c r="A6" s="346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3"/>
      <c r="I6" s="351"/>
      <c r="J6" s="33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5" t="s">
        <v>12</v>
      </c>
      <c r="H34" s="325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5" t="s">
        <v>13</v>
      </c>
      <c r="H35" s="325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5" t="s">
        <v>14</v>
      </c>
      <c r="H36" s="325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5" t="s">
        <v>15</v>
      </c>
      <c r="H37" s="325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5" t="s">
        <v>16</v>
      </c>
      <c r="H38" s="325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5" t="s">
        <v>5</v>
      </c>
      <c r="H39" s="325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5" t="s">
        <v>32</v>
      </c>
      <c r="H40" s="325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79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0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4" t="s">
        <v>12</v>
      </c>
      <c r="H65" s="374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4" t="s">
        <v>13</v>
      </c>
      <c r="H66" s="374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4" t="s">
        <v>14</v>
      </c>
      <c r="H67" s="374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4" t="s">
        <v>15</v>
      </c>
      <c r="H68" s="374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4" t="s">
        <v>16</v>
      </c>
      <c r="H69" s="374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4" t="s">
        <v>5</v>
      </c>
      <c r="H70" s="374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4" t="s">
        <v>32</v>
      </c>
      <c r="H71" s="374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452"/>
  <sheetViews>
    <sheetView workbookViewId="0">
      <pane ySplit="6" topLeftCell="A429" activePane="bottomLeft" state="frozen"/>
      <selection pane="bottomLeft" activeCell="G436" sqref="G436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J451*-1</f>
        <v>4454976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2"/>
      <c r="B4" s="343"/>
      <c r="C4" s="343"/>
      <c r="D4" s="343"/>
      <c r="E4" s="343"/>
      <c r="F4" s="343"/>
      <c r="G4" s="343"/>
      <c r="H4" s="343"/>
      <c r="I4" s="343"/>
      <c r="J4" s="344"/>
    </row>
    <row r="5" spans="1:16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34" t="s">
        <v>4</v>
      </c>
      <c r="I5" s="350" t="s">
        <v>5</v>
      </c>
      <c r="J5" s="338" t="s">
        <v>6</v>
      </c>
    </row>
    <row r="6" spans="1:16" x14ac:dyDescent="0.25">
      <c r="A6" s="346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5"/>
      <c r="I6" s="351"/>
      <c r="J6" s="339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98">
        <v>43243</v>
      </c>
      <c r="B435" s="99">
        <v>180164816</v>
      </c>
      <c r="C435" s="100">
        <v>38</v>
      </c>
      <c r="D435" s="34">
        <v>3850963</v>
      </c>
      <c r="E435" s="101">
        <v>180043176</v>
      </c>
      <c r="F435" s="100">
        <v>11</v>
      </c>
      <c r="G435" s="34">
        <v>1140213</v>
      </c>
      <c r="H435" s="101"/>
      <c r="I435" s="102"/>
      <c r="J435" s="34"/>
      <c r="K435" s="234"/>
      <c r="L435" s="234"/>
      <c r="M435" s="234"/>
      <c r="N435" s="234"/>
      <c r="O435" s="234"/>
      <c r="P435" s="234"/>
    </row>
    <row r="436" spans="1:16" x14ac:dyDescent="0.25">
      <c r="A436" s="98">
        <v>43243</v>
      </c>
      <c r="B436" s="99">
        <v>180164827</v>
      </c>
      <c r="C436" s="100">
        <v>2</v>
      </c>
      <c r="D436" s="34">
        <v>232575</v>
      </c>
      <c r="E436" s="101"/>
      <c r="F436" s="100"/>
      <c r="G436" s="34"/>
      <c r="H436" s="101"/>
      <c r="I436" s="102"/>
      <c r="J436" s="34"/>
      <c r="K436" s="234"/>
      <c r="L436" s="234"/>
      <c r="M436" s="234"/>
      <c r="N436" s="234"/>
      <c r="O436" s="234"/>
      <c r="P436" s="234"/>
    </row>
    <row r="437" spans="1:16" x14ac:dyDescent="0.25">
      <c r="A437" s="98">
        <v>43243</v>
      </c>
      <c r="B437" s="99">
        <v>180164837</v>
      </c>
      <c r="C437" s="100">
        <v>2</v>
      </c>
      <c r="D437" s="34">
        <v>251475</v>
      </c>
      <c r="E437" s="101"/>
      <c r="F437" s="100"/>
      <c r="G437" s="34"/>
      <c r="H437" s="101"/>
      <c r="I437" s="102"/>
      <c r="J437" s="34"/>
      <c r="K437" s="234"/>
      <c r="L437" s="234"/>
      <c r="M437" s="234"/>
      <c r="N437" s="234"/>
      <c r="O437" s="234"/>
      <c r="P437" s="234"/>
    </row>
    <row r="438" spans="1:16" x14ac:dyDescent="0.25">
      <c r="A438" s="98">
        <v>43243</v>
      </c>
      <c r="B438" s="99">
        <v>180164896</v>
      </c>
      <c r="C438" s="100">
        <v>10</v>
      </c>
      <c r="D438" s="34">
        <v>953575</v>
      </c>
      <c r="E438" s="101"/>
      <c r="F438" s="100"/>
      <c r="G438" s="34"/>
      <c r="H438" s="101"/>
      <c r="I438" s="102"/>
      <c r="J438" s="34"/>
      <c r="K438" s="234"/>
      <c r="L438" s="234"/>
      <c r="M438" s="234"/>
      <c r="N438" s="234"/>
      <c r="O438" s="234"/>
      <c r="P438" s="234"/>
    </row>
    <row r="439" spans="1:16" x14ac:dyDescent="0.25">
      <c r="A439" s="98">
        <v>43243</v>
      </c>
      <c r="B439" s="99">
        <v>180164900</v>
      </c>
      <c r="C439" s="100">
        <v>1</v>
      </c>
      <c r="D439" s="34">
        <v>80500</v>
      </c>
      <c r="E439" s="101"/>
      <c r="F439" s="100"/>
      <c r="G439" s="34"/>
      <c r="H439" s="101"/>
      <c r="I439" s="102"/>
      <c r="J439" s="34"/>
      <c r="K439" s="234"/>
      <c r="L439" s="234"/>
      <c r="M439" s="234"/>
      <c r="N439" s="234"/>
      <c r="O439" s="234"/>
      <c r="P439" s="234"/>
    </row>
    <row r="440" spans="1:16" x14ac:dyDescent="0.25">
      <c r="A440" s="98">
        <v>43244</v>
      </c>
      <c r="B440" s="99">
        <v>180164294</v>
      </c>
      <c r="C440" s="100">
        <v>2</v>
      </c>
      <c r="D440" s="34">
        <v>226100</v>
      </c>
      <c r="E440" s="101"/>
      <c r="F440" s="100"/>
      <c r="G440" s="34"/>
      <c r="H440" s="101"/>
      <c r="I440" s="102"/>
      <c r="J440" s="34"/>
      <c r="K440" s="234"/>
      <c r="L440" s="234"/>
      <c r="M440" s="234"/>
      <c r="N440" s="234"/>
      <c r="O440" s="234"/>
      <c r="P440" s="234"/>
    </row>
    <row r="441" spans="1:16" x14ac:dyDescent="0.25">
      <c r="A441" s="98"/>
      <c r="B441" s="99"/>
      <c r="C441" s="100"/>
      <c r="D441" s="34"/>
      <c r="E441" s="101"/>
      <c r="F441" s="100"/>
      <c r="G441" s="34"/>
      <c r="H441" s="101"/>
      <c r="I441" s="102"/>
      <c r="J441" s="34"/>
      <c r="K441" s="234"/>
      <c r="L441" s="234"/>
      <c r="M441" s="234"/>
      <c r="N441" s="234"/>
      <c r="O441" s="234"/>
      <c r="P441" s="234"/>
    </row>
    <row r="442" spans="1:16" x14ac:dyDescent="0.25">
      <c r="A442" s="236"/>
      <c r="B442" s="235"/>
      <c r="C442" s="241"/>
      <c r="D442" s="34"/>
      <c r="E442" s="238"/>
      <c r="F442" s="241"/>
      <c r="G442" s="237"/>
      <c r="H442" s="238"/>
      <c r="I442" s="240"/>
      <c r="J442" s="237"/>
      <c r="K442" s="234"/>
      <c r="L442" s="234"/>
      <c r="M442" s="234"/>
      <c r="N442" s="234"/>
      <c r="O442" s="234"/>
      <c r="P442" s="234"/>
    </row>
    <row r="443" spans="1:16" x14ac:dyDescent="0.25">
      <c r="A443" s="236"/>
      <c r="B443" s="224" t="s">
        <v>11</v>
      </c>
      <c r="C443" s="233">
        <f>SUM(C7:C442)</f>
        <v>3221</v>
      </c>
      <c r="D443" s="225">
        <f>SUM(D7:D442)</f>
        <v>312352714</v>
      </c>
      <c r="E443" s="224" t="s">
        <v>11</v>
      </c>
      <c r="F443" s="233">
        <f>SUM(F7:F442)</f>
        <v>721</v>
      </c>
      <c r="G443" s="225">
        <f>SUM(G7:G442)</f>
        <v>74241504</v>
      </c>
      <c r="H443" s="225">
        <f>SUM(H7:H442)</f>
        <v>0</v>
      </c>
      <c r="I443" s="233">
        <f>SUM(I7:I442)</f>
        <v>233656234</v>
      </c>
      <c r="J443" s="5"/>
      <c r="K443" s="234"/>
      <c r="L443" s="234"/>
      <c r="M443" s="234"/>
      <c r="N443" s="234"/>
      <c r="O443" s="234"/>
      <c r="P443" s="234"/>
    </row>
    <row r="444" spans="1:16" x14ac:dyDescent="0.25">
      <c r="A444" s="236"/>
      <c r="B444" s="224"/>
      <c r="C444" s="233"/>
      <c r="D444" s="225"/>
      <c r="E444" s="224"/>
      <c r="F444" s="233"/>
      <c r="G444" s="5"/>
      <c r="H444" s="235"/>
      <c r="I444" s="241"/>
      <c r="J444" s="5"/>
      <c r="K444" s="234"/>
      <c r="L444" s="234"/>
      <c r="M444" s="234"/>
      <c r="N444" s="234"/>
      <c r="O444" s="234"/>
      <c r="P444" s="234"/>
    </row>
    <row r="445" spans="1:16" x14ac:dyDescent="0.25">
      <c r="A445" s="236"/>
      <c r="B445" s="227"/>
      <c r="C445" s="241"/>
      <c r="D445" s="237"/>
      <c r="E445" s="224"/>
      <c r="F445" s="241"/>
      <c r="G445" s="325" t="s">
        <v>12</v>
      </c>
      <c r="H445" s="325"/>
      <c r="I445" s="240"/>
      <c r="J445" s="228">
        <f>SUM(D7:D442)</f>
        <v>312352714</v>
      </c>
      <c r="K445" s="234"/>
      <c r="L445" s="234"/>
      <c r="M445" s="234"/>
      <c r="N445" s="234"/>
      <c r="O445" s="234"/>
      <c r="P445" s="234"/>
    </row>
    <row r="446" spans="1:16" x14ac:dyDescent="0.25">
      <c r="A446" s="226"/>
      <c r="B446" s="235"/>
      <c r="C446" s="241"/>
      <c r="D446" s="237"/>
      <c r="E446" s="238"/>
      <c r="F446" s="241"/>
      <c r="G446" s="325" t="s">
        <v>13</v>
      </c>
      <c r="H446" s="325"/>
      <c r="I446" s="240"/>
      <c r="J446" s="228">
        <f>SUM(G7:G442)</f>
        <v>74241504</v>
      </c>
      <c r="K446" s="234"/>
      <c r="L446" s="234"/>
      <c r="M446" s="234"/>
      <c r="N446" s="234"/>
      <c r="O446" s="234"/>
      <c r="P446" s="234"/>
    </row>
    <row r="447" spans="1:16" x14ac:dyDescent="0.25">
      <c r="A447" s="236"/>
      <c r="B447" s="238"/>
      <c r="C447" s="241"/>
      <c r="D447" s="237"/>
      <c r="E447" s="238"/>
      <c r="F447" s="241"/>
      <c r="G447" s="325" t="s">
        <v>14</v>
      </c>
      <c r="H447" s="325"/>
      <c r="I447" s="41"/>
      <c r="J447" s="230">
        <f>J445-J446</f>
        <v>238111210</v>
      </c>
      <c r="K447" s="234"/>
      <c r="L447" s="234"/>
      <c r="M447" s="234"/>
      <c r="N447" s="234"/>
      <c r="O447" s="234"/>
      <c r="P447" s="234"/>
    </row>
    <row r="448" spans="1:16" x14ac:dyDescent="0.25">
      <c r="A448" s="229"/>
      <c r="B448" s="231"/>
      <c r="C448" s="241"/>
      <c r="D448" s="232"/>
      <c r="E448" s="238"/>
      <c r="F448" s="241"/>
      <c r="G448" s="325" t="s">
        <v>15</v>
      </c>
      <c r="H448" s="325"/>
      <c r="I448" s="240"/>
      <c r="J448" s="228">
        <f>SUM(H7:H442)</f>
        <v>0</v>
      </c>
      <c r="K448" s="234"/>
      <c r="L448" s="234"/>
      <c r="M448" s="234"/>
      <c r="N448" s="234"/>
      <c r="O448" s="234"/>
      <c r="P448" s="234"/>
    </row>
    <row r="449" spans="1:16" x14ac:dyDescent="0.25">
      <c r="A449" s="236"/>
      <c r="B449" s="231"/>
      <c r="C449" s="241"/>
      <c r="D449" s="232"/>
      <c r="E449" s="238"/>
      <c r="F449" s="241"/>
      <c r="G449" s="325" t="s">
        <v>16</v>
      </c>
      <c r="H449" s="325"/>
      <c r="I449" s="240"/>
      <c r="J449" s="228">
        <f>J447+J448</f>
        <v>238111210</v>
      </c>
      <c r="K449" s="234"/>
      <c r="L449" s="234"/>
      <c r="M449" s="234"/>
      <c r="N449" s="234"/>
      <c r="O449" s="234"/>
      <c r="P449" s="234"/>
    </row>
    <row r="450" spans="1:16" x14ac:dyDescent="0.25">
      <c r="A450" s="236"/>
      <c r="B450" s="231"/>
      <c r="C450" s="241"/>
      <c r="D450" s="232"/>
      <c r="E450" s="238"/>
      <c r="F450" s="241"/>
      <c r="G450" s="325" t="s">
        <v>5</v>
      </c>
      <c r="H450" s="325"/>
      <c r="I450" s="240"/>
      <c r="J450" s="228">
        <f>SUM(I7:I442)</f>
        <v>233656234</v>
      </c>
      <c r="K450" s="234"/>
      <c r="L450" s="234"/>
      <c r="M450" s="234"/>
      <c r="N450" s="234"/>
      <c r="O450" s="234"/>
      <c r="P450" s="234"/>
    </row>
    <row r="451" spans="1:16" x14ac:dyDescent="0.25">
      <c r="A451" s="236"/>
      <c r="B451" s="231"/>
      <c r="C451" s="241"/>
      <c r="D451" s="232"/>
      <c r="E451" s="238"/>
      <c r="F451" s="241"/>
      <c r="G451" s="325" t="s">
        <v>32</v>
      </c>
      <c r="H451" s="325"/>
      <c r="I451" s="241" t="str">
        <f>IF(J451&gt;0,"SALDO",IF(J451&lt;0,"PIUTANG",IF(J451=0,"LUNAS")))</f>
        <v>PIUTANG</v>
      </c>
      <c r="J451" s="228">
        <f>J450-J449</f>
        <v>-4454976</v>
      </c>
      <c r="K451" s="234"/>
      <c r="L451" s="234"/>
      <c r="M451" s="234"/>
      <c r="N451" s="234"/>
      <c r="O451" s="234"/>
      <c r="P451" s="234"/>
    </row>
    <row r="452" spans="1:16" x14ac:dyDescent="0.25">
      <c r="A452" s="236"/>
      <c r="K452" s="234"/>
      <c r="L452" s="234"/>
      <c r="M452" s="234"/>
      <c r="N452" s="234"/>
      <c r="O452" s="234"/>
      <c r="P452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51:H451"/>
    <mergeCell ref="G445:H445"/>
    <mergeCell ref="G446:H446"/>
    <mergeCell ref="G447:H447"/>
    <mergeCell ref="G448:H448"/>
    <mergeCell ref="G449:H449"/>
    <mergeCell ref="G450:H4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73"/>
  <sheetViews>
    <sheetView workbookViewId="0">
      <pane ySplit="7" topLeftCell="A45" activePane="bottomLeft" state="frozen"/>
      <selection pane="bottomLeft" activeCell="D56" sqref="D56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SUM(D37:D49)</f>
        <v>8793931</v>
      </c>
      <c r="M1" s="37">
        <v>8793925</v>
      </c>
      <c r="N1" s="37">
        <f>L1-M1</f>
        <v>6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J67*-1</f>
        <v>941028</v>
      </c>
      <c r="J2" s="20"/>
      <c r="L2" s="219">
        <f>SUM(H37:H49)</f>
        <v>319000</v>
      </c>
      <c r="M2" s="219">
        <v>234000</v>
      </c>
      <c r="N2" s="219">
        <f>L2-M2</f>
        <v>85000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9112931</v>
      </c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6" x14ac:dyDescent="0.25">
      <c r="A7" s="346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3"/>
      <c r="I7" s="351"/>
      <c r="J7" s="339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98">
        <v>43241</v>
      </c>
      <c r="B50" s="99">
        <v>180164575</v>
      </c>
      <c r="C50" s="100">
        <v>1</v>
      </c>
      <c r="D50" s="34">
        <v>141838</v>
      </c>
      <c r="E50" s="101"/>
      <c r="F50" s="99"/>
      <c r="G50" s="34"/>
      <c r="H50" s="102">
        <v>26000</v>
      </c>
      <c r="I50" s="102"/>
      <c r="J50" s="34"/>
      <c r="K50" s="219"/>
      <c r="L50" s="219"/>
      <c r="M50" s="219"/>
      <c r="N50" s="219"/>
      <c r="O50" s="219"/>
      <c r="P50" s="219"/>
    </row>
    <row r="51" spans="1:16" s="234" customFormat="1" x14ac:dyDescent="0.25">
      <c r="A51" s="98">
        <v>43241</v>
      </c>
      <c r="B51" s="99">
        <v>180164576</v>
      </c>
      <c r="C51" s="100">
        <v>1</v>
      </c>
      <c r="D51" s="34">
        <v>141838</v>
      </c>
      <c r="E51" s="101"/>
      <c r="F51" s="99"/>
      <c r="G51" s="34"/>
      <c r="H51" s="102">
        <v>11000</v>
      </c>
      <c r="I51" s="102"/>
      <c r="J51" s="34"/>
      <c r="K51" s="219"/>
      <c r="L51" s="219"/>
      <c r="M51" s="219"/>
      <c r="N51" s="219"/>
      <c r="O51" s="219"/>
      <c r="P51" s="219"/>
    </row>
    <row r="52" spans="1:16" s="234" customFormat="1" x14ac:dyDescent="0.25">
      <c r="A52" s="98">
        <v>43242</v>
      </c>
      <c r="B52" s="99">
        <v>180164669</v>
      </c>
      <c r="C52" s="100">
        <v>1</v>
      </c>
      <c r="D52" s="34">
        <v>141838</v>
      </c>
      <c r="E52" s="101"/>
      <c r="F52" s="99"/>
      <c r="G52" s="34"/>
      <c r="H52" s="102">
        <v>11000</v>
      </c>
      <c r="I52" s="102"/>
      <c r="J52" s="34"/>
      <c r="K52" s="219"/>
      <c r="L52" s="219"/>
      <c r="M52" s="219"/>
      <c r="N52" s="219"/>
      <c r="O52" s="219"/>
      <c r="P52" s="219"/>
    </row>
    <row r="53" spans="1:16" s="234" customFormat="1" x14ac:dyDescent="0.25">
      <c r="A53" s="98">
        <v>43242</v>
      </c>
      <c r="B53" s="99">
        <v>180164670</v>
      </c>
      <c r="C53" s="100">
        <v>1</v>
      </c>
      <c r="D53" s="34">
        <v>141838</v>
      </c>
      <c r="E53" s="101"/>
      <c r="F53" s="99"/>
      <c r="G53" s="34"/>
      <c r="H53" s="102">
        <v>42000</v>
      </c>
      <c r="I53" s="102"/>
      <c r="J53" s="34"/>
      <c r="K53" s="219"/>
      <c r="L53" s="219"/>
      <c r="M53" s="219"/>
      <c r="N53" s="219"/>
      <c r="O53" s="219"/>
      <c r="P53" s="219"/>
    </row>
    <row r="54" spans="1:16" s="234" customFormat="1" x14ac:dyDescent="0.25">
      <c r="A54" s="98">
        <v>43243</v>
      </c>
      <c r="B54" s="99">
        <v>180164814</v>
      </c>
      <c r="C54" s="100">
        <v>1</v>
      </c>
      <c r="D54" s="34">
        <v>141838</v>
      </c>
      <c r="E54" s="101"/>
      <c r="F54" s="99"/>
      <c r="G54" s="34"/>
      <c r="H54" s="102"/>
      <c r="I54" s="102"/>
      <c r="J54" s="34"/>
      <c r="K54" s="219"/>
      <c r="L54" s="219"/>
      <c r="M54" s="219"/>
      <c r="N54" s="219"/>
      <c r="O54" s="219"/>
      <c r="P54" s="219"/>
    </row>
    <row r="55" spans="1:16" s="234" customFormat="1" x14ac:dyDescent="0.25">
      <c r="A55" s="98">
        <v>43243</v>
      </c>
      <c r="B55" s="99">
        <v>180164815</v>
      </c>
      <c r="C55" s="100">
        <v>1</v>
      </c>
      <c r="D55" s="34">
        <v>141838</v>
      </c>
      <c r="E55" s="101"/>
      <c r="F55" s="99"/>
      <c r="G55" s="34"/>
      <c r="H55" s="102"/>
      <c r="I55" s="102"/>
      <c r="J55" s="34"/>
      <c r="K55" s="219"/>
      <c r="L55" s="219"/>
      <c r="M55" s="219"/>
      <c r="N55" s="219"/>
      <c r="O55" s="219"/>
      <c r="P55" s="219"/>
    </row>
    <row r="56" spans="1:16" s="234" customFormat="1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  <c r="K56" s="219"/>
      <c r="L56" s="219"/>
      <c r="M56" s="219"/>
      <c r="N56" s="219"/>
      <c r="O56" s="219"/>
      <c r="P56" s="219"/>
    </row>
    <row r="57" spans="1:16" s="234" customFormat="1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  <c r="K57" s="219"/>
      <c r="L57" s="219"/>
      <c r="M57" s="219"/>
      <c r="N57" s="219"/>
      <c r="O57" s="219"/>
      <c r="P57" s="219"/>
    </row>
    <row r="58" spans="1:16" s="234" customFormat="1" x14ac:dyDescent="0.25">
      <c r="A58" s="236"/>
      <c r="B58" s="235"/>
      <c r="C58" s="241"/>
      <c r="D58" s="237"/>
      <c r="E58" s="238"/>
      <c r="F58" s="235"/>
      <c r="G58" s="237"/>
      <c r="H58" s="240"/>
      <c r="I58" s="240"/>
      <c r="J58" s="237"/>
      <c r="K58" s="219"/>
      <c r="L58" s="219"/>
      <c r="M58" s="219"/>
      <c r="N58" s="219"/>
      <c r="O58" s="219"/>
      <c r="P58" s="219"/>
    </row>
    <row r="59" spans="1:16" s="234" customFormat="1" x14ac:dyDescent="0.25">
      <c r="A59" s="4"/>
      <c r="B59" s="8" t="s">
        <v>11</v>
      </c>
      <c r="C59" s="77">
        <f>SUM(C8:C58)</f>
        <v>333</v>
      </c>
      <c r="D59" s="9"/>
      <c r="E59" s="224" t="s">
        <v>11</v>
      </c>
      <c r="F59" s="224">
        <f>SUM(F8:F58)</f>
        <v>1</v>
      </c>
      <c r="G59" s="225">
        <f>SUM(G8:G58)</f>
        <v>98525</v>
      </c>
      <c r="H59" s="240"/>
      <c r="I59" s="240"/>
      <c r="J59" s="237"/>
      <c r="K59" s="219"/>
      <c r="L59" s="219"/>
      <c r="M59" s="219"/>
      <c r="N59" s="219"/>
      <c r="O59" s="219"/>
      <c r="P59" s="219"/>
    </row>
    <row r="60" spans="1:16" s="234" customFormat="1" x14ac:dyDescent="0.25">
      <c r="A60" s="4"/>
      <c r="B60" s="8"/>
      <c r="C60" s="77"/>
      <c r="D60" s="9"/>
      <c r="E60" s="238"/>
      <c r="F60" s="235"/>
      <c r="G60" s="237"/>
      <c r="H60" s="240"/>
      <c r="I60" s="240"/>
      <c r="J60" s="237"/>
      <c r="K60" s="219"/>
      <c r="L60" s="219"/>
      <c r="M60" s="219"/>
      <c r="N60" s="219"/>
      <c r="O60" s="219"/>
      <c r="P60" s="219"/>
    </row>
    <row r="61" spans="1:16" s="234" customFormat="1" x14ac:dyDescent="0.25">
      <c r="A61" s="10"/>
      <c r="B61" s="11"/>
      <c r="C61" s="40"/>
      <c r="D61" s="6"/>
      <c r="E61" s="8"/>
      <c r="F61" s="235"/>
      <c r="G61" s="325" t="s">
        <v>12</v>
      </c>
      <c r="H61" s="325"/>
      <c r="I61" s="39"/>
      <c r="J61" s="13">
        <f>SUM(D8:D58)</f>
        <v>27871130</v>
      </c>
      <c r="K61" s="219"/>
      <c r="L61" s="219"/>
      <c r="M61" s="219"/>
      <c r="N61" s="219"/>
      <c r="O61" s="219"/>
      <c r="P61" s="219"/>
    </row>
    <row r="62" spans="1:16" s="234" customFormat="1" x14ac:dyDescent="0.25">
      <c r="A62" s="4"/>
      <c r="B62" s="3"/>
      <c r="C62" s="40"/>
      <c r="D62" s="6"/>
      <c r="E62" s="8"/>
      <c r="F62" s="235"/>
      <c r="G62" s="325" t="s">
        <v>13</v>
      </c>
      <c r="H62" s="325"/>
      <c r="I62" s="39"/>
      <c r="J62" s="13">
        <f>SUM(G8:G58)</f>
        <v>98525</v>
      </c>
      <c r="K62" s="219"/>
      <c r="L62" s="219"/>
      <c r="M62" s="219"/>
      <c r="N62" s="219"/>
      <c r="O62" s="219"/>
      <c r="P62" s="219"/>
    </row>
    <row r="63" spans="1:16" s="234" customFormat="1" x14ac:dyDescent="0.25">
      <c r="A63" s="14"/>
      <c r="B63" s="7"/>
      <c r="C63" s="40"/>
      <c r="D63" s="6"/>
      <c r="E63" s="7"/>
      <c r="F63" s="235"/>
      <c r="G63" s="325" t="s">
        <v>14</v>
      </c>
      <c r="H63" s="325"/>
      <c r="I63" s="41"/>
      <c r="J63" s="15">
        <f>J61-J62</f>
        <v>27772605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4"/>
      <c r="B64" s="16"/>
      <c r="C64" s="40"/>
      <c r="D64" s="17"/>
      <c r="E64" s="7"/>
      <c r="F64" s="8"/>
      <c r="G64" s="325" t="s">
        <v>15</v>
      </c>
      <c r="H64" s="325"/>
      <c r="I64" s="39"/>
      <c r="J64" s="13">
        <f>SUM(H8:H60)</f>
        <v>1104500</v>
      </c>
      <c r="K64" s="219"/>
      <c r="L64" s="219"/>
      <c r="M64" s="219"/>
      <c r="N64" s="219"/>
      <c r="O64" s="219"/>
      <c r="P64" s="219"/>
    </row>
    <row r="65" spans="1:16" x14ac:dyDescent="0.25">
      <c r="A65" s="4"/>
      <c r="B65" s="16"/>
      <c r="C65" s="40"/>
      <c r="D65" s="17"/>
      <c r="E65" s="7"/>
      <c r="F65" s="8"/>
      <c r="G65" s="325" t="s">
        <v>16</v>
      </c>
      <c r="H65" s="325"/>
      <c r="I65" s="39"/>
      <c r="J65" s="13">
        <f>J63+J64</f>
        <v>28877105</v>
      </c>
    </row>
    <row r="66" spans="1:16" x14ac:dyDescent="0.25">
      <c r="A66" s="4"/>
      <c r="B66" s="16"/>
      <c r="C66" s="40"/>
      <c r="D66" s="17"/>
      <c r="E66" s="7"/>
      <c r="F66" s="3"/>
      <c r="G66" s="325" t="s">
        <v>5</v>
      </c>
      <c r="H66" s="325"/>
      <c r="I66" s="39"/>
      <c r="J66" s="13">
        <f>SUM(I8:I60)</f>
        <v>27936077</v>
      </c>
    </row>
    <row r="67" spans="1:16" x14ac:dyDescent="0.25">
      <c r="A67" s="4"/>
      <c r="B67" s="16"/>
      <c r="C67" s="40"/>
      <c r="D67" s="17"/>
      <c r="E67" s="7"/>
      <c r="F67" s="3"/>
      <c r="G67" s="325" t="s">
        <v>32</v>
      </c>
      <c r="H67" s="325"/>
      <c r="I67" s="40" t="str">
        <f>IF(J67&gt;0,"SALDO",IF(J67&lt;0,"PIUTANG",IF(J67=0,"LUNAS")))</f>
        <v>PIUTANG</v>
      </c>
      <c r="J67" s="13">
        <f>J66-J65</f>
        <v>-941028</v>
      </c>
    </row>
    <row r="68" spans="1:16" x14ac:dyDescent="0.25">
      <c r="F68" s="37"/>
      <c r="G68" s="37"/>
      <c r="J68" s="37"/>
    </row>
    <row r="69" spans="1:16" x14ac:dyDescent="0.25">
      <c r="C69" s="37"/>
      <c r="D69" s="37"/>
      <c r="F69" s="37"/>
      <c r="G69" s="37"/>
      <c r="J69" s="37"/>
      <c r="L69"/>
      <c r="M69"/>
      <c r="N69"/>
      <c r="O69"/>
      <c r="P69"/>
    </row>
    <row r="70" spans="1:16" x14ac:dyDescent="0.25">
      <c r="C70" s="37"/>
      <c r="D70" s="37"/>
      <c r="F70" s="37"/>
      <c r="G70" s="37"/>
      <c r="J70" s="37"/>
      <c r="L70"/>
      <c r="M70"/>
      <c r="N70"/>
      <c r="O70"/>
      <c r="P70"/>
    </row>
    <row r="71" spans="1:16" x14ac:dyDescent="0.25">
      <c r="C71" s="37"/>
      <c r="D71" s="37"/>
      <c r="F71" s="37"/>
      <c r="G71" s="37"/>
      <c r="J71" s="37"/>
      <c r="L71"/>
      <c r="M71"/>
      <c r="N71"/>
      <c r="O71"/>
      <c r="P71"/>
    </row>
    <row r="72" spans="1:16" x14ac:dyDescent="0.25">
      <c r="C72" s="37"/>
      <c r="D72" s="37"/>
      <c r="F72" s="37"/>
      <c r="G72" s="37"/>
      <c r="J72" s="37"/>
      <c r="L72"/>
      <c r="M72"/>
      <c r="N72"/>
      <c r="O72"/>
      <c r="P72"/>
    </row>
    <row r="73" spans="1:16" x14ac:dyDescent="0.25">
      <c r="C73" s="37"/>
      <c r="D73" s="37"/>
      <c r="L73"/>
      <c r="M73"/>
      <c r="N73"/>
      <c r="O73"/>
      <c r="P73"/>
    </row>
  </sheetData>
  <mergeCells count="15">
    <mergeCell ref="G67:H67"/>
    <mergeCell ref="G61:H61"/>
    <mergeCell ref="G62:H62"/>
    <mergeCell ref="G63:H63"/>
    <mergeCell ref="G64:H64"/>
    <mergeCell ref="G65:H65"/>
    <mergeCell ref="G66:H6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55"/>
  <sheetViews>
    <sheetView workbookViewId="0">
      <pane ySplit="7" topLeftCell="A32" activePane="bottomLeft" state="frozen"/>
      <selection pane="bottomLeft" activeCell="I44" sqref="I44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SUM(D36:D39)</f>
        <v>4330988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J55*-1</f>
        <v>1738193</v>
      </c>
      <c r="J2" s="20"/>
      <c r="L2" s="37">
        <f>SUM(G36:G40)</f>
        <v>1766795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2564193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M5" s="37"/>
    </row>
    <row r="6" spans="1:17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  <c r="M6" s="37"/>
    </row>
    <row r="7" spans="1:17" x14ac:dyDescent="0.25">
      <c r="A7" s="346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3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98">
        <v>43237</v>
      </c>
      <c r="B41" s="99">
        <v>180164054</v>
      </c>
      <c r="C41" s="100">
        <v>6</v>
      </c>
      <c r="D41" s="34">
        <v>525875</v>
      </c>
      <c r="E41" s="101"/>
      <c r="F41" s="99"/>
      <c r="G41" s="34"/>
      <c r="H41" s="102"/>
      <c r="I41" s="102"/>
      <c r="J41" s="34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98">
        <v>43240</v>
      </c>
      <c r="B42" s="99">
        <v>180164465</v>
      </c>
      <c r="C42" s="100">
        <v>12</v>
      </c>
      <c r="D42" s="34">
        <v>1212138</v>
      </c>
      <c r="E42" s="101"/>
      <c r="F42" s="99"/>
      <c r="G42" s="34"/>
      <c r="H42" s="102"/>
      <c r="I42" s="102"/>
      <c r="J42" s="34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  <c r="K45" s="138"/>
      <c r="L45" s="138"/>
      <c r="M45" s="138"/>
      <c r="N45" s="138"/>
      <c r="O45" s="138"/>
      <c r="P45" s="138"/>
      <c r="Q45" s="138"/>
    </row>
    <row r="46" spans="1:17" x14ac:dyDescent="0.25">
      <c r="A46" s="4"/>
      <c r="B46" s="3"/>
      <c r="C46" s="40"/>
      <c r="D46" s="6"/>
      <c r="E46" s="7"/>
      <c r="F46" s="3"/>
      <c r="G46" s="6"/>
      <c r="H46" s="39"/>
      <c r="I46" s="39"/>
      <c r="J46" s="6"/>
      <c r="M46" s="37"/>
    </row>
    <row r="47" spans="1:17" x14ac:dyDescent="0.25">
      <c r="A47" s="4"/>
      <c r="B47" s="8" t="s">
        <v>11</v>
      </c>
      <c r="C47" s="77">
        <f>SUM(C8:C46)</f>
        <v>243</v>
      </c>
      <c r="D47" s="9"/>
      <c r="E47" s="8" t="s">
        <v>11</v>
      </c>
      <c r="F47" s="8">
        <f>SUM(F8:F46)</f>
        <v>49</v>
      </c>
      <c r="G47" s="5"/>
      <c r="H47" s="40"/>
      <c r="I47" s="40"/>
      <c r="J47" s="5"/>
      <c r="M47" s="37"/>
    </row>
    <row r="48" spans="1:17" x14ac:dyDescent="0.25">
      <c r="A48" s="4"/>
      <c r="B48" s="8"/>
      <c r="C48" s="77"/>
      <c r="D48" s="9"/>
      <c r="E48" s="8"/>
      <c r="F48" s="8"/>
      <c r="G48" s="32"/>
      <c r="H48" s="52"/>
      <c r="I48" s="40"/>
      <c r="J48" s="5"/>
      <c r="M48" s="37"/>
    </row>
    <row r="49" spans="1:13" x14ac:dyDescent="0.25">
      <c r="A49" s="10"/>
      <c r="B49" s="11"/>
      <c r="C49" s="40"/>
      <c r="D49" s="6"/>
      <c r="E49" s="8"/>
      <c r="F49" s="3"/>
      <c r="G49" s="325" t="s">
        <v>12</v>
      </c>
      <c r="H49" s="325"/>
      <c r="I49" s="39"/>
      <c r="J49" s="13">
        <f>SUM(D8:D46)</f>
        <v>27856857</v>
      </c>
      <c r="M49" s="37"/>
    </row>
    <row r="50" spans="1:13" x14ac:dyDescent="0.25">
      <c r="A50" s="4"/>
      <c r="B50" s="3"/>
      <c r="C50" s="40"/>
      <c r="D50" s="6"/>
      <c r="E50" s="7"/>
      <c r="F50" s="3"/>
      <c r="G50" s="325" t="s">
        <v>13</v>
      </c>
      <c r="H50" s="325"/>
      <c r="I50" s="39"/>
      <c r="J50" s="13">
        <f>SUM(G8:G46)</f>
        <v>6134971</v>
      </c>
      <c r="M50" s="37"/>
    </row>
    <row r="51" spans="1:13" x14ac:dyDescent="0.25">
      <c r="A51" s="14"/>
      <c r="B51" s="7"/>
      <c r="C51" s="40"/>
      <c r="D51" s="6"/>
      <c r="E51" s="7"/>
      <c r="F51" s="3"/>
      <c r="G51" s="325" t="s">
        <v>14</v>
      </c>
      <c r="H51" s="325"/>
      <c r="I51" s="41"/>
      <c r="J51" s="15">
        <f>J49-J50</f>
        <v>21721886</v>
      </c>
      <c r="M51" s="37"/>
    </row>
    <row r="52" spans="1:13" x14ac:dyDescent="0.25">
      <c r="A52" s="4"/>
      <c r="B52" s="16"/>
      <c r="C52" s="40"/>
      <c r="D52" s="17"/>
      <c r="E52" s="7"/>
      <c r="F52" s="3"/>
      <c r="G52" s="325" t="s">
        <v>15</v>
      </c>
      <c r="H52" s="325"/>
      <c r="I52" s="39"/>
      <c r="J52" s="13">
        <f>SUM(H8:H47)</f>
        <v>0</v>
      </c>
      <c r="M52" s="37"/>
    </row>
    <row r="53" spans="1:13" x14ac:dyDescent="0.25">
      <c r="A53" s="4"/>
      <c r="B53" s="16"/>
      <c r="C53" s="40"/>
      <c r="D53" s="17"/>
      <c r="E53" s="7"/>
      <c r="F53" s="3"/>
      <c r="G53" s="325" t="s">
        <v>16</v>
      </c>
      <c r="H53" s="325"/>
      <c r="I53" s="39"/>
      <c r="J53" s="13">
        <f>J51+J52</f>
        <v>21721886</v>
      </c>
      <c r="M53" s="37"/>
    </row>
    <row r="54" spans="1:13" x14ac:dyDescent="0.25">
      <c r="A54" s="4"/>
      <c r="B54" s="16"/>
      <c r="C54" s="40"/>
      <c r="D54" s="17"/>
      <c r="E54" s="7"/>
      <c r="F54" s="3"/>
      <c r="G54" s="325" t="s">
        <v>5</v>
      </c>
      <c r="H54" s="325"/>
      <c r="I54" s="39"/>
      <c r="J54" s="13">
        <f>SUM(I8:I47)</f>
        <v>19983693</v>
      </c>
      <c r="M54" s="37"/>
    </row>
    <row r="55" spans="1:13" x14ac:dyDescent="0.25">
      <c r="A55" s="4"/>
      <c r="B55" s="16"/>
      <c r="C55" s="40"/>
      <c r="D55" s="17"/>
      <c r="E55" s="7"/>
      <c r="F55" s="3"/>
      <c r="G55" s="325" t="s">
        <v>32</v>
      </c>
      <c r="H55" s="325"/>
      <c r="I55" s="40" t="str">
        <f>IF(J55&gt;0,"SALDO",IF(J55&lt;0,"PIUTANG",IF(J55=0,"LUNAS")))</f>
        <v>PIUTANG</v>
      </c>
      <c r="J55" s="13">
        <f>J54-J53</f>
        <v>-1738193</v>
      </c>
      <c r="M55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0"/>
  <sheetViews>
    <sheetView workbookViewId="0">
      <pane ySplit="7" topLeftCell="A8" activePane="bottomLeft" state="frozen"/>
      <selection pane="bottomLeft" activeCell="N16" sqref="N1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J30*-1</f>
        <v>4680138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18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3" x14ac:dyDescent="0.25">
      <c r="A7" s="346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5"/>
      <c r="I7" s="351"/>
      <c r="J7" s="339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/>
      <c r="J19" s="34"/>
      <c r="L19" s="239"/>
    </row>
    <row r="20" spans="1:12" s="234" customFormat="1" x14ac:dyDescent="0.25">
      <c r="A20" s="98"/>
      <c r="B20" s="99"/>
      <c r="C20" s="254"/>
      <c r="D20" s="34"/>
      <c r="E20" s="101"/>
      <c r="F20" s="99"/>
      <c r="G20" s="34"/>
      <c r="H20" s="101"/>
      <c r="I20" s="102"/>
      <c r="J20" s="34"/>
      <c r="L20" s="239"/>
    </row>
    <row r="21" spans="1:12" x14ac:dyDescent="0.25">
      <c r="A21" s="4"/>
      <c r="B21" s="3"/>
      <c r="C21" s="26"/>
      <c r="D21" s="6"/>
      <c r="E21" s="7"/>
      <c r="F21" s="3"/>
      <c r="G21" s="6"/>
      <c r="H21" s="7"/>
      <c r="I21" s="39"/>
      <c r="J21" s="6"/>
    </row>
    <row r="22" spans="1:12" x14ac:dyDescent="0.25">
      <c r="A22" s="4"/>
      <c r="B22" s="8" t="s">
        <v>11</v>
      </c>
      <c r="C22" s="27">
        <f>SUM(C8:C21)</f>
        <v>461</v>
      </c>
      <c r="D22" s="9"/>
      <c r="E22" s="8" t="s">
        <v>11</v>
      </c>
      <c r="F22" s="8">
        <f>SUM(F8:F21)</f>
        <v>79</v>
      </c>
      <c r="G22" s="5"/>
      <c r="H22" s="3"/>
      <c r="I22" s="40"/>
      <c r="J22" s="5"/>
    </row>
    <row r="23" spans="1:12" x14ac:dyDescent="0.25">
      <c r="A23" s="4"/>
      <c r="B23" s="8"/>
      <c r="C23" s="27"/>
      <c r="D23" s="9"/>
      <c r="E23" s="8"/>
      <c r="F23" s="8"/>
      <c r="G23" s="32"/>
      <c r="H23" s="33"/>
      <c r="I23" s="40"/>
      <c r="J23" s="5"/>
    </row>
    <row r="24" spans="1:12" x14ac:dyDescent="0.25">
      <c r="A24" s="10"/>
      <c r="B24" s="11"/>
      <c r="C24" s="26"/>
      <c r="D24" s="6"/>
      <c r="E24" s="8"/>
      <c r="F24" s="3"/>
      <c r="G24" s="325" t="s">
        <v>12</v>
      </c>
      <c r="H24" s="325"/>
      <c r="I24" s="39"/>
      <c r="J24" s="13">
        <f>SUM(D8:D21)</f>
        <v>48461615</v>
      </c>
    </row>
    <row r="25" spans="1:12" x14ac:dyDescent="0.25">
      <c r="A25" s="4"/>
      <c r="B25" s="3"/>
      <c r="C25" s="26"/>
      <c r="D25" s="6"/>
      <c r="E25" s="7"/>
      <c r="F25" s="3"/>
      <c r="G25" s="325" t="s">
        <v>13</v>
      </c>
      <c r="H25" s="325"/>
      <c r="I25" s="39"/>
      <c r="J25" s="13">
        <f>SUM(G8:G21)</f>
        <v>8877477</v>
      </c>
    </row>
    <row r="26" spans="1:12" x14ac:dyDescent="0.25">
      <c r="A26" s="14"/>
      <c r="B26" s="7"/>
      <c r="C26" s="26"/>
      <c r="D26" s="6"/>
      <c r="E26" s="7"/>
      <c r="F26" s="3"/>
      <c r="G26" s="325" t="s">
        <v>14</v>
      </c>
      <c r="H26" s="325"/>
      <c r="I26" s="41"/>
      <c r="J26" s="15">
        <f>J24-J25</f>
        <v>39584138</v>
      </c>
    </row>
    <row r="27" spans="1:12" x14ac:dyDescent="0.25">
      <c r="A27" s="4"/>
      <c r="B27" s="16"/>
      <c r="C27" s="26"/>
      <c r="D27" s="17"/>
      <c r="E27" s="7"/>
      <c r="F27" s="3"/>
      <c r="G27" s="325" t="s">
        <v>15</v>
      </c>
      <c r="H27" s="325"/>
      <c r="I27" s="39"/>
      <c r="J27" s="13">
        <f>SUM(H8:H22)</f>
        <v>0</v>
      </c>
    </row>
    <row r="28" spans="1:12" x14ac:dyDescent="0.25">
      <c r="A28" s="4"/>
      <c r="B28" s="16"/>
      <c r="C28" s="26"/>
      <c r="D28" s="17"/>
      <c r="E28" s="7"/>
      <c r="F28" s="3"/>
      <c r="G28" s="325" t="s">
        <v>16</v>
      </c>
      <c r="H28" s="325"/>
      <c r="I28" s="39"/>
      <c r="J28" s="13">
        <f>J26+J27</f>
        <v>39584138</v>
      </c>
    </row>
    <row r="29" spans="1:12" x14ac:dyDescent="0.25">
      <c r="A29" s="4"/>
      <c r="B29" s="16"/>
      <c r="C29" s="26"/>
      <c r="D29" s="17"/>
      <c r="E29" s="7"/>
      <c r="F29" s="3"/>
      <c r="G29" s="325" t="s">
        <v>5</v>
      </c>
      <c r="H29" s="325"/>
      <c r="I29" s="39"/>
      <c r="J29" s="13">
        <f>SUM(I8:I22)</f>
        <v>34904000</v>
      </c>
    </row>
    <row r="30" spans="1:12" x14ac:dyDescent="0.25">
      <c r="A30" s="4"/>
      <c r="B30" s="16"/>
      <c r="C30" s="26"/>
      <c r="D30" s="17"/>
      <c r="E30" s="7"/>
      <c r="F30" s="3"/>
      <c r="G30" s="325" t="s">
        <v>32</v>
      </c>
      <c r="H30" s="325"/>
      <c r="I30" s="40" t="str">
        <f>IF(J30&gt;0,"SALDO",IF(J30&lt;0,"PIUTANG",IF(J30=0,"LUNAS")))</f>
        <v>PIUTANG</v>
      </c>
      <c r="J30" s="13">
        <f>J29-J28</f>
        <v>-4680138</v>
      </c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B17" sqref="B17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2090788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0" x14ac:dyDescent="0.25">
      <c r="A7" s="346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3"/>
      <c r="I7" s="351"/>
      <c r="J7" s="339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46</v>
      </c>
      <c r="G25" s="225">
        <f>SUM(G8:G24)</f>
        <v>4444826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5" t="s">
        <v>12</v>
      </c>
      <c r="H27" s="325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25" t="s">
        <v>13</v>
      </c>
      <c r="H28" s="325"/>
      <c r="I28" s="240"/>
      <c r="J28" s="228">
        <f>SUM(G8:G24)</f>
        <v>4444826</v>
      </c>
    </row>
    <row r="29" spans="1:10" x14ac:dyDescent="0.25">
      <c r="A29" s="229"/>
      <c r="B29" s="238"/>
      <c r="C29" s="241"/>
      <c r="D29" s="237"/>
      <c r="E29" s="238"/>
      <c r="F29" s="235"/>
      <c r="G29" s="325" t="s">
        <v>14</v>
      </c>
      <c r="H29" s="325"/>
      <c r="I29" s="41"/>
      <c r="J29" s="230">
        <f>J27-J28</f>
        <v>31290788</v>
      </c>
    </row>
    <row r="30" spans="1:10" x14ac:dyDescent="0.25">
      <c r="A30" s="236"/>
      <c r="B30" s="231"/>
      <c r="C30" s="241"/>
      <c r="D30" s="232"/>
      <c r="E30" s="238"/>
      <c r="F30" s="224"/>
      <c r="G30" s="325" t="s">
        <v>15</v>
      </c>
      <c r="H30" s="325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5" t="s">
        <v>16</v>
      </c>
      <c r="H31" s="325"/>
      <c r="I31" s="240"/>
      <c r="J31" s="228">
        <f>J29+J30</f>
        <v>31290788</v>
      </c>
    </row>
    <row r="32" spans="1:10" x14ac:dyDescent="0.25">
      <c r="A32" s="236"/>
      <c r="B32" s="231"/>
      <c r="C32" s="241"/>
      <c r="D32" s="232"/>
      <c r="E32" s="238"/>
      <c r="F32" s="235"/>
      <c r="G32" s="325" t="s">
        <v>5</v>
      </c>
      <c r="H32" s="325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25" t="s">
        <v>32</v>
      </c>
      <c r="H33" s="325"/>
      <c r="I33" s="241" t="str">
        <f>IF(J33&gt;0,"SALDO",IF(J33&lt;0,"PIUTANG",IF(J33=0,"LUNAS")))</f>
        <v>PIUTANG</v>
      </c>
      <c r="J33" s="228">
        <f>J32-J31</f>
        <v>-2090788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H19" sqref="H19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-2261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0" x14ac:dyDescent="0.25">
      <c r="A7" s="346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3"/>
      <c r="I7" s="351"/>
      <c r="J7" s="339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0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0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0" x14ac:dyDescent="0.25">
      <c r="A15" s="98">
        <v>43226</v>
      </c>
      <c r="B15" s="99">
        <v>180162702</v>
      </c>
      <c r="C15" s="100">
        <v>58</v>
      </c>
      <c r="D15" s="34">
        <v>5856988</v>
      </c>
      <c r="E15" s="101">
        <v>180042631</v>
      </c>
      <c r="F15" s="99">
        <v>9</v>
      </c>
      <c r="G15" s="34">
        <v>984725</v>
      </c>
      <c r="H15" s="102"/>
      <c r="I15" s="102">
        <v>4873000</v>
      </c>
      <c r="J15" s="34" t="s">
        <v>17</v>
      </c>
    </row>
    <row r="16" spans="1:10" x14ac:dyDescent="0.25">
      <c r="A16" s="98">
        <v>43234</v>
      </c>
      <c r="B16" s="99">
        <v>180163698</v>
      </c>
      <c r="C16" s="100">
        <v>66</v>
      </c>
      <c r="D16" s="34">
        <v>6596888</v>
      </c>
      <c r="E16" s="101">
        <v>180042895</v>
      </c>
      <c r="F16" s="99">
        <v>7</v>
      </c>
      <c r="G16" s="34">
        <v>733425</v>
      </c>
      <c r="H16" s="102"/>
      <c r="I16" s="102">
        <v>5864000</v>
      </c>
      <c r="J16" s="34" t="s">
        <v>17</v>
      </c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255</v>
      </c>
      <c r="D25" s="225"/>
      <c r="E25" s="224" t="s">
        <v>11</v>
      </c>
      <c r="F25" s="224">
        <f>SUM(F8:F24)</f>
        <v>45</v>
      </c>
      <c r="G25" s="225">
        <f>SUM(G8:G24)</f>
        <v>4730863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5" t="s">
        <v>12</v>
      </c>
      <c r="H27" s="325"/>
      <c r="I27" s="240"/>
      <c r="J27" s="228">
        <f>SUM(D8:D24)</f>
        <v>26010602</v>
      </c>
    </row>
    <row r="28" spans="1:10" x14ac:dyDescent="0.25">
      <c r="A28" s="236"/>
      <c r="B28" s="235"/>
      <c r="C28" s="241"/>
      <c r="D28" s="237"/>
      <c r="E28" s="224"/>
      <c r="F28" s="235"/>
      <c r="G28" s="325" t="s">
        <v>13</v>
      </c>
      <c r="H28" s="325"/>
      <c r="I28" s="240"/>
      <c r="J28" s="228">
        <f>SUM(G8:G24)</f>
        <v>4730863</v>
      </c>
    </row>
    <row r="29" spans="1:10" x14ac:dyDescent="0.25">
      <c r="A29" s="229"/>
      <c r="B29" s="238"/>
      <c r="C29" s="241"/>
      <c r="D29" s="237"/>
      <c r="E29" s="238"/>
      <c r="F29" s="235"/>
      <c r="G29" s="325" t="s">
        <v>14</v>
      </c>
      <c r="H29" s="325"/>
      <c r="I29" s="41"/>
      <c r="J29" s="230">
        <f>J27-J28</f>
        <v>21279739</v>
      </c>
    </row>
    <row r="30" spans="1:10" x14ac:dyDescent="0.25">
      <c r="A30" s="236"/>
      <c r="B30" s="231"/>
      <c r="C30" s="241"/>
      <c r="D30" s="232"/>
      <c r="E30" s="238"/>
      <c r="F30" s="224"/>
      <c r="G30" s="325" t="s">
        <v>15</v>
      </c>
      <c r="H30" s="325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5" t="s">
        <v>16</v>
      </c>
      <c r="H31" s="325"/>
      <c r="I31" s="240"/>
      <c r="J31" s="228">
        <f>J29+J30</f>
        <v>21279739</v>
      </c>
    </row>
    <row r="32" spans="1:10" x14ac:dyDescent="0.25">
      <c r="A32" s="236"/>
      <c r="B32" s="231"/>
      <c r="C32" s="241"/>
      <c r="D32" s="232"/>
      <c r="E32" s="238"/>
      <c r="F32" s="235"/>
      <c r="G32" s="325" t="s">
        <v>5</v>
      </c>
      <c r="H32" s="325"/>
      <c r="I32" s="240"/>
      <c r="J32" s="228">
        <f>SUM(I8:I26)</f>
        <v>21282000</v>
      </c>
    </row>
    <row r="33" spans="1:16" x14ac:dyDescent="0.25">
      <c r="A33" s="236"/>
      <c r="B33" s="231"/>
      <c r="C33" s="241"/>
      <c r="D33" s="232"/>
      <c r="E33" s="238"/>
      <c r="F33" s="235"/>
      <c r="G33" s="325" t="s">
        <v>32</v>
      </c>
      <c r="H33" s="325"/>
      <c r="I33" s="241" t="str">
        <f>IF(J33&gt;0,"SALDO",IF(J33&lt;0,"PIUTANG",IF(J33=0,"LUNAS")))</f>
        <v>SALDO</v>
      </c>
      <c r="J33" s="228">
        <f>J32-J31</f>
        <v>2261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2018-05-14T06:28:10Z</cp:lastPrinted>
  <dcterms:created xsi:type="dcterms:W3CDTF">2016-05-07T01:49:09Z</dcterms:created>
  <dcterms:modified xsi:type="dcterms:W3CDTF">2018-05-24T02:47:16Z</dcterms:modified>
</cp:coreProperties>
</file>