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Bandros!$L$265:$M$724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ST'!$A$5:$J$262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M2" i="49" l="1"/>
  <c r="M1" i="49"/>
  <c r="M3" i="49" l="1"/>
  <c r="L666" i="49" l="1"/>
  <c r="L665" i="49"/>
  <c r="L2" i="35"/>
  <c r="L1" i="35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50" i="57" l="1"/>
  <c r="J148" i="57"/>
  <c r="J146" i="57"/>
  <c r="J145" i="57"/>
  <c r="G143" i="57"/>
  <c r="F143" i="57"/>
  <c r="C143" i="57"/>
  <c r="J147" i="57" l="1"/>
  <c r="J149" i="57" s="1"/>
  <c r="J151" i="57" s="1"/>
  <c r="I151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20" i="53"/>
  <c r="G520" i="53"/>
  <c r="H520" i="53"/>
  <c r="F520" i="53"/>
  <c r="I42" i="30" l="1"/>
  <c r="I44" i="30"/>
  <c r="I37" i="18" l="1"/>
  <c r="I39" i="18"/>
  <c r="L3" i="12" l="1"/>
  <c r="B18" i="15" l="1"/>
  <c r="B14" i="15"/>
  <c r="J261" i="54" l="1"/>
  <c r="J259" i="54"/>
  <c r="J257" i="54"/>
  <c r="J256" i="54"/>
  <c r="I254" i="54"/>
  <c r="H254" i="54"/>
  <c r="G254" i="54"/>
  <c r="F254" i="54"/>
  <c r="D254" i="54"/>
  <c r="C254" i="54"/>
  <c r="J258" i="54" l="1"/>
  <c r="J260" i="54" s="1"/>
  <c r="J262" i="54" s="1"/>
  <c r="I2" i="54" s="1"/>
  <c r="C5" i="15" s="1"/>
  <c r="L3" i="54"/>
  <c r="I262" i="54" l="1"/>
  <c r="J108" i="35" l="1"/>
  <c r="J112" i="35"/>
  <c r="J110" i="35"/>
  <c r="J107" i="35"/>
  <c r="G105" i="35"/>
  <c r="F105" i="35"/>
  <c r="J109" i="35" l="1"/>
  <c r="J111" i="35" s="1"/>
  <c r="J113" i="35" s="1"/>
  <c r="J527" i="53" l="1"/>
  <c r="J523" i="53"/>
  <c r="J522" i="53"/>
  <c r="J524" i="53" l="1"/>
  <c r="N3" i="49"/>
  <c r="L3" i="53" l="1"/>
  <c r="C520" i="53"/>
  <c r="D520" i="53"/>
  <c r="J525" i="53"/>
  <c r="J526" i="53" s="1"/>
  <c r="J528" i="53" l="1"/>
  <c r="I2" i="53" l="1"/>
  <c r="I528" i="53"/>
  <c r="L3" i="2" l="1"/>
  <c r="C725" i="49" l="1"/>
  <c r="D72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0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32" i="49"/>
  <c r="J730" i="49"/>
  <c r="J728" i="49"/>
  <c r="J727" i="49"/>
  <c r="I725" i="49"/>
  <c r="H725" i="49"/>
  <c r="G725" i="49"/>
  <c r="F725" i="49"/>
  <c r="J729" i="49" l="1"/>
  <c r="J731" i="49" s="1"/>
  <c r="J733" i="49" s="1"/>
  <c r="I2" i="49" s="1"/>
  <c r="C8" i="15" s="1"/>
  <c r="I733" i="49" l="1"/>
  <c r="J152" i="2" l="1"/>
  <c r="I147" i="2"/>
  <c r="H147" i="2"/>
  <c r="G147" i="2"/>
  <c r="F14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4" i="2"/>
  <c r="J150" i="2"/>
  <c r="J149" i="2"/>
  <c r="D147" i="2"/>
  <c r="C14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1" i="2"/>
  <c r="J153" i="2" s="1"/>
  <c r="J155" i="2" s="1"/>
  <c r="I155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1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<sst xmlns="http://schemas.openxmlformats.org/spreadsheetml/2006/main" count="1952" uniqueCount="202">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</sst>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62"/>
  <sheetViews>
    <sheetView zoomScale="85" zoomScaleNormal="85" workbookViewId="0">
      <pane ySplit="7" topLeftCell="A237" activePane="bottomLeft" state="frozen"/>
      <selection pane="bottomLeft" activeCell="H247" sqref="H24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SUM(D236:D243)</f>
        <v>7187340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J262*-1</f>
        <v>3648576</v>
      </c>
      <c r="J2" s="218"/>
      <c r="L2" s="278">
        <f>SUM(G236:G243)</f>
        <v>2575126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4612214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10">
        <v>43283</v>
      </c>
      <c r="B244" s="115">
        <v>180168537</v>
      </c>
      <c r="C244" s="308">
        <v>8</v>
      </c>
      <c r="D244" s="117">
        <v>837725</v>
      </c>
      <c r="E244" s="118">
        <v>180044095</v>
      </c>
      <c r="F244" s="120">
        <v>1</v>
      </c>
      <c r="G244" s="117">
        <v>75600</v>
      </c>
      <c r="H244" s="118"/>
      <c r="I244" s="213"/>
      <c r="J244" s="117"/>
    </row>
    <row r="245" spans="1:10" ht="15.75" customHeight="1" x14ac:dyDescent="0.25">
      <c r="A245" s="210">
        <v>43283</v>
      </c>
      <c r="B245" s="115">
        <v>181068579</v>
      </c>
      <c r="C245" s="308">
        <v>8</v>
      </c>
      <c r="D245" s="117">
        <v>711813</v>
      </c>
      <c r="E245" s="118"/>
      <c r="F245" s="120"/>
      <c r="G245" s="117"/>
      <c r="H245" s="118"/>
      <c r="I245" s="213"/>
      <c r="J245" s="117"/>
    </row>
    <row r="246" spans="1:10" ht="15.75" customHeight="1" x14ac:dyDescent="0.25">
      <c r="A246" s="210">
        <v>43284</v>
      </c>
      <c r="B246" s="115">
        <v>180168626</v>
      </c>
      <c r="C246" s="308">
        <v>11</v>
      </c>
      <c r="D246" s="117">
        <v>1045538</v>
      </c>
      <c r="E246" s="118">
        <v>180044110</v>
      </c>
      <c r="F246" s="120">
        <v>2</v>
      </c>
      <c r="G246" s="117">
        <v>413263</v>
      </c>
      <c r="H246" s="118"/>
      <c r="I246" s="213"/>
      <c r="J246" s="117"/>
    </row>
    <row r="247" spans="1:10" ht="15.75" customHeight="1" x14ac:dyDescent="0.25">
      <c r="A247" s="210">
        <v>43284</v>
      </c>
      <c r="B247" s="115">
        <v>180168658</v>
      </c>
      <c r="C247" s="308">
        <v>6</v>
      </c>
      <c r="D247" s="117">
        <v>598238</v>
      </c>
      <c r="E247" s="118"/>
      <c r="F247" s="120"/>
      <c r="G247" s="117"/>
      <c r="H247" s="118"/>
      <c r="I247" s="213"/>
      <c r="J247" s="117"/>
    </row>
    <row r="248" spans="1:10" ht="15.75" customHeight="1" x14ac:dyDescent="0.25">
      <c r="A248" s="210">
        <v>42189</v>
      </c>
      <c r="B248" s="115">
        <v>180168713</v>
      </c>
      <c r="C248" s="308">
        <v>6</v>
      </c>
      <c r="D248" s="117">
        <v>657913</v>
      </c>
      <c r="E248" s="118">
        <v>180044129</v>
      </c>
      <c r="F248" s="120">
        <v>1</v>
      </c>
      <c r="G248" s="117">
        <v>84088</v>
      </c>
      <c r="H248" s="118"/>
      <c r="I248" s="213"/>
      <c r="J248" s="117"/>
    </row>
    <row r="249" spans="1:10" ht="15.75" customHeight="1" x14ac:dyDescent="0.25">
      <c r="A249" s="210">
        <v>43285</v>
      </c>
      <c r="B249" s="115">
        <v>180168756</v>
      </c>
      <c r="C249" s="308">
        <v>4</v>
      </c>
      <c r="D249" s="117">
        <v>370300</v>
      </c>
      <c r="E249" s="118"/>
      <c r="F249" s="120"/>
      <c r="G249" s="117"/>
      <c r="H249" s="118"/>
      <c r="I249" s="213"/>
      <c r="J249" s="117"/>
    </row>
    <row r="250" spans="1:10" ht="15.75" customHeight="1" x14ac:dyDescent="0.25">
      <c r="A250" s="210"/>
      <c r="B250" s="115"/>
      <c r="C250" s="308"/>
      <c r="D250" s="117"/>
      <c r="E250" s="118"/>
      <c r="F250" s="120"/>
      <c r="G250" s="117"/>
      <c r="H250" s="118"/>
      <c r="I250" s="213"/>
      <c r="J250" s="117"/>
    </row>
    <row r="251" spans="1:10" ht="15.75" customHeight="1" x14ac:dyDescent="0.25">
      <c r="A251" s="210"/>
      <c r="B251" s="115"/>
      <c r="C251" s="308"/>
      <c r="D251" s="117"/>
      <c r="E251" s="118"/>
      <c r="F251" s="120"/>
      <c r="G251" s="117"/>
      <c r="H251" s="118"/>
      <c r="I251" s="213"/>
      <c r="J251" s="117"/>
    </row>
    <row r="252" spans="1:10" ht="15.75" customHeight="1" x14ac:dyDescent="0.25">
      <c r="A252" s="210"/>
      <c r="B252" s="115"/>
      <c r="C252" s="308"/>
      <c r="D252" s="117"/>
      <c r="E252" s="118"/>
      <c r="F252" s="120"/>
      <c r="G252" s="117"/>
      <c r="H252" s="118"/>
      <c r="I252" s="213"/>
      <c r="J252" s="117"/>
    </row>
    <row r="253" spans="1:10" x14ac:dyDescent="0.25">
      <c r="A253" s="236"/>
      <c r="B253" s="235"/>
      <c r="C253" s="12"/>
      <c r="D253" s="237"/>
      <c r="E253" s="238"/>
      <c r="F253" s="241"/>
      <c r="G253" s="237"/>
      <c r="H253" s="238"/>
      <c r="I253" s="240"/>
      <c r="J253" s="237"/>
    </row>
    <row r="254" spans="1:10" x14ac:dyDescent="0.25">
      <c r="A254" s="236"/>
      <c r="B254" s="224" t="s">
        <v>11</v>
      </c>
      <c r="C254" s="230">
        <f>SUM(C8:C253)</f>
        <v>3041</v>
      </c>
      <c r="D254" s="225">
        <f>SUM(D8:D253)</f>
        <v>319192533</v>
      </c>
      <c r="E254" s="224" t="s">
        <v>11</v>
      </c>
      <c r="F254" s="233">
        <f>SUM(F8:F253)</f>
        <v>418</v>
      </c>
      <c r="G254" s="225">
        <f>SUM(G8:G253)</f>
        <v>46455524</v>
      </c>
      <c r="H254" s="233">
        <f>SUM(H8:H253)</f>
        <v>0</v>
      </c>
      <c r="I254" s="233">
        <f>SUM(I8:I253)</f>
        <v>269088433</v>
      </c>
      <c r="J254" s="5"/>
    </row>
    <row r="255" spans="1:10" x14ac:dyDescent="0.25">
      <c r="A255" s="236"/>
      <c r="B255" s="224"/>
      <c r="C255" s="230"/>
      <c r="D255" s="225"/>
      <c r="E255" s="224"/>
      <c r="F255" s="233"/>
      <c r="G255" s="225"/>
      <c r="H255" s="233"/>
      <c r="I255" s="233"/>
      <c r="J255" s="5"/>
    </row>
    <row r="256" spans="1:10" x14ac:dyDescent="0.25">
      <c r="A256" s="226"/>
      <c r="B256" s="227"/>
      <c r="C256" s="12"/>
      <c r="D256" s="237"/>
      <c r="E256" s="224"/>
      <c r="F256" s="241"/>
      <c r="G256" s="326" t="s">
        <v>12</v>
      </c>
      <c r="H256" s="326"/>
      <c r="I256" s="240"/>
      <c r="J256" s="228">
        <f>SUM(D8:D253)</f>
        <v>319192533</v>
      </c>
    </row>
    <row r="257" spans="1:10" x14ac:dyDescent="0.25">
      <c r="A257" s="236"/>
      <c r="B257" s="235"/>
      <c r="C257" s="12"/>
      <c r="D257" s="237"/>
      <c r="E257" s="238"/>
      <c r="F257" s="241"/>
      <c r="G257" s="326" t="s">
        <v>13</v>
      </c>
      <c r="H257" s="326"/>
      <c r="I257" s="240"/>
      <c r="J257" s="228">
        <f>SUM(G8:G253)</f>
        <v>46455524</v>
      </c>
    </row>
    <row r="258" spans="1:10" x14ac:dyDescent="0.25">
      <c r="A258" s="229"/>
      <c r="B258" s="238"/>
      <c r="C258" s="12"/>
      <c r="D258" s="237"/>
      <c r="E258" s="238"/>
      <c r="F258" s="241"/>
      <c r="G258" s="326" t="s">
        <v>14</v>
      </c>
      <c r="H258" s="326"/>
      <c r="I258" s="41"/>
      <c r="J258" s="230">
        <f>J256-J257</f>
        <v>272737009</v>
      </c>
    </row>
    <row r="259" spans="1:10" x14ac:dyDescent="0.25">
      <c r="A259" s="236"/>
      <c r="B259" s="231"/>
      <c r="C259" s="12"/>
      <c r="D259" s="232"/>
      <c r="E259" s="238"/>
      <c r="F259" s="241"/>
      <c r="G259" s="326" t="s">
        <v>15</v>
      </c>
      <c r="H259" s="326"/>
      <c r="I259" s="240"/>
      <c r="J259" s="228">
        <f>SUM(H8:H253)</f>
        <v>0</v>
      </c>
    </row>
    <row r="260" spans="1:10" x14ac:dyDescent="0.25">
      <c r="A260" s="236"/>
      <c r="B260" s="231"/>
      <c r="C260" s="12"/>
      <c r="D260" s="232"/>
      <c r="E260" s="238"/>
      <c r="F260" s="241"/>
      <c r="G260" s="326" t="s">
        <v>16</v>
      </c>
      <c r="H260" s="326"/>
      <c r="I260" s="240"/>
      <c r="J260" s="228">
        <f>J258+J259</f>
        <v>272737009</v>
      </c>
    </row>
    <row r="261" spans="1:10" x14ac:dyDescent="0.25">
      <c r="A261" s="236"/>
      <c r="B261" s="231"/>
      <c r="C261" s="12"/>
      <c r="D261" s="232"/>
      <c r="E261" s="238"/>
      <c r="F261" s="241"/>
      <c r="G261" s="326" t="s">
        <v>5</v>
      </c>
      <c r="H261" s="326"/>
      <c r="I261" s="240"/>
      <c r="J261" s="228">
        <f>SUM(I8:I253)</f>
        <v>269088433</v>
      </c>
    </row>
    <row r="262" spans="1:10" x14ac:dyDescent="0.25">
      <c r="A262" s="236"/>
      <c r="B262" s="231"/>
      <c r="C262" s="12"/>
      <c r="D262" s="232"/>
      <c r="E262" s="238"/>
      <c r="F262" s="241"/>
      <c r="G262" s="326" t="s">
        <v>32</v>
      </c>
      <c r="H262" s="326"/>
      <c r="I262" s="241" t="str">
        <f>IF(J262&gt;0,"SALDO",IF(J262&lt;0,"PIUTANG",IF(J262=0,"LUNAS")))</f>
        <v>PIUTANG</v>
      </c>
      <c r="J262" s="228">
        <f>J261-J260</f>
        <v>-3648576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62:H262"/>
    <mergeCell ref="G256:H256"/>
    <mergeCell ref="G257:H257"/>
    <mergeCell ref="G258:H258"/>
    <mergeCell ref="G259:H259"/>
    <mergeCell ref="G260:H260"/>
    <mergeCell ref="G261:H261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7"/>
  <sheetViews>
    <sheetView zoomScale="85" zoomScaleNormal="85" workbookViewId="0">
      <pane ySplit="7" topLeftCell="A125" activePane="bottomLeft" state="frozen"/>
      <selection pane="bottomLeft" activeCell="K138" sqref="K13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J151*-1</f>
        <v>1117372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43279</v>
      </c>
      <c r="B127" s="99">
        <v>180168251</v>
      </c>
      <c r="C127" s="100">
        <v>8</v>
      </c>
      <c r="D127" s="34">
        <v>773675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43279</v>
      </c>
      <c r="B128" s="99">
        <v>180168315</v>
      </c>
      <c r="C128" s="100">
        <v>4</v>
      </c>
      <c r="D128" s="34">
        <v>310975</v>
      </c>
      <c r="E128" s="101"/>
      <c r="F128" s="99"/>
      <c r="G128" s="34"/>
      <c r="H128" s="102"/>
      <c r="I128" s="102"/>
      <c r="J128" s="34"/>
    </row>
    <row r="129" spans="1:10" x14ac:dyDescent="0.25">
      <c r="A129" s="98">
        <v>43280</v>
      </c>
      <c r="B129" s="99">
        <v>180168343</v>
      </c>
      <c r="C129" s="100">
        <v>2</v>
      </c>
      <c r="D129" s="34">
        <v>136938</v>
      </c>
      <c r="E129" s="101"/>
      <c r="F129" s="99"/>
      <c r="G129" s="34"/>
      <c r="H129" s="102"/>
      <c r="I129" s="102"/>
      <c r="J129" s="34"/>
    </row>
    <row r="130" spans="1:10" x14ac:dyDescent="0.25">
      <c r="A130" s="98">
        <v>43280</v>
      </c>
      <c r="B130" s="99">
        <v>180168393</v>
      </c>
      <c r="C130" s="100">
        <v>1</v>
      </c>
      <c r="D130" s="34">
        <v>80500</v>
      </c>
      <c r="E130" s="101"/>
      <c r="F130" s="99"/>
      <c r="G130" s="34"/>
      <c r="H130" s="102"/>
      <c r="I130" s="102"/>
      <c r="J130" s="34"/>
    </row>
    <row r="131" spans="1:10" x14ac:dyDescent="0.25">
      <c r="A131" s="98">
        <v>43281</v>
      </c>
      <c r="B131" s="99">
        <v>180168424</v>
      </c>
      <c r="C131" s="100">
        <v>1</v>
      </c>
      <c r="D131" s="34">
        <v>68075</v>
      </c>
      <c r="E131" s="101"/>
      <c r="F131" s="99"/>
      <c r="G131" s="34"/>
      <c r="H131" s="102"/>
      <c r="I131" s="102"/>
      <c r="J131" s="34"/>
    </row>
    <row r="132" spans="1:10" x14ac:dyDescent="0.25">
      <c r="A132" s="98">
        <v>43281</v>
      </c>
      <c r="B132" s="99">
        <v>180168425</v>
      </c>
      <c r="C132" s="100">
        <v>18</v>
      </c>
      <c r="D132" s="34">
        <v>1757700</v>
      </c>
      <c r="E132" s="101"/>
      <c r="F132" s="99"/>
      <c r="G132" s="34"/>
      <c r="H132" s="102"/>
      <c r="I132" s="102"/>
      <c r="J132" s="34"/>
    </row>
    <row r="133" spans="1:10" x14ac:dyDescent="0.25">
      <c r="A133" s="98">
        <v>43283</v>
      </c>
      <c r="B133" s="99">
        <v>180168533</v>
      </c>
      <c r="C133" s="100">
        <v>3</v>
      </c>
      <c r="D133" s="34">
        <v>277200</v>
      </c>
      <c r="E133" s="101"/>
      <c r="F133" s="99"/>
      <c r="G133" s="34"/>
      <c r="H133" s="102"/>
      <c r="I133" s="102"/>
      <c r="J133" s="34"/>
    </row>
    <row r="134" spans="1:10" x14ac:dyDescent="0.25">
      <c r="A134" s="98">
        <v>43283</v>
      </c>
      <c r="B134" s="99">
        <v>180168584</v>
      </c>
      <c r="C134" s="100">
        <v>2</v>
      </c>
      <c r="D134" s="34">
        <v>106750</v>
      </c>
      <c r="E134" s="101"/>
      <c r="F134" s="99"/>
      <c r="G134" s="34"/>
      <c r="H134" s="102"/>
      <c r="I134" s="102"/>
      <c r="J134" s="34"/>
    </row>
    <row r="135" spans="1:10" x14ac:dyDescent="0.25">
      <c r="A135" s="98">
        <v>43284</v>
      </c>
      <c r="B135" s="99">
        <v>180168623</v>
      </c>
      <c r="C135" s="100">
        <v>5</v>
      </c>
      <c r="D135" s="34">
        <v>306163</v>
      </c>
      <c r="E135" s="101"/>
      <c r="F135" s="99"/>
      <c r="G135" s="34"/>
      <c r="H135" s="102"/>
      <c r="I135" s="102"/>
      <c r="J135" s="34"/>
    </row>
    <row r="136" spans="1:10" x14ac:dyDescent="0.25">
      <c r="A136" s="98">
        <v>43284</v>
      </c>
      <c r="B136" s="99">
        <v>180168655</v>
      </c>
      <c r="C136" s="100">
        <v>15</v>
      </c>
      <c r="D136" s="34">
        <v>1497563</v>
      </c>
      <c r="E136" s="101"/>
      <c r="F136" s="99"/>
      <c r="G136" s="34"/>
      <c r="H136" s="102"/>
      <c r="I136" s="102"/>
      <c r="J136" s="34"/>
    </row>
    <row r="137" spans="1:10" x14ac:dyDescent="0.25">
      <c r="A137" s="98">
        <v>43285</v>
      </c>
      <c r="B137" s="99">
        <v>180168706</v>
      </c>
      <c r="C137" s="100">
        <v>2</v>
      </c>
      <c r="D137" s="34">
        <v>141488</v>
      </c>
      <c r="E137" s="101"/>
      <c r="F137" s="99"/>
      <c r="G137" s="34"/>
      <c r="H137" s="102"/>
      <c r="I137" s="102"/>
      <c r="J137" s="34"/>
    </row>
    <row r="138" spans="1:10" x14ac:dyDescent="0.25">
      <c r="A138" s="98">
        <v>43285</v>
      </c>
      <c r="B138" s="99">
        <v>180168764</v>
      </c>
      <c r="C138" s="100">
        <v>1</v>
      </c>
      <c r="D138" s="34">
        <v>99488</v>
      </c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236"/>
      <c r="B142" s="235"/>
      <c r="C142" s="241"/>
      <c r="D142" s="237"/>
      <c r="E142" s="238"/>
      <c r="F142" s="235"/>
      <c r="G142" s="237"/>
      <c r="H142" s="240"/>
      <c r="I142" s="240"/>
      <c r="J142" s="237"/>
    </row>
    <row r="143" spans="1:10" x14ac:dyDescent="0.25">
      <c r="A143" s="236"/>
      <c r="B143" s="224" t="s">
        <v>11</v>
      </c>
      <c r="C143" s="233">
        <f>SUM(C8:C142)</f>
        <v>1189</v>
      </c>
      <c r="D143" s="225"/>
      <c r="E143" s="224" t="s">
        <v>11</v>
      </c>
      <c r="F143" s="224">
        <f>SUM(F8:F142)</f>
        <v>155</v>
      </c>
      <c r="G143" s="225">
        <f>SUM(G8:G142)</f>
        <v>17046752</v>
      </c>
      <c r="H143" s="240"/>
      <c r="I143" s="240"/>
      <c r="J143" s="237"/>
    </row>
    <row r="144" spans="1:10" x14ac:dyDescent="0.25">
      <c r="A144" s="236"/>
      <c r="B144" s="224"/>
      <c r="C144" s="233"/>
      <c r="D144" s="225"/>
      <c r="E144" s="238"/>
      <c r="F144" s="235"/>
      <c r="G144" s="237"/>
      <c r="H144" s="240"/>
      <c r="I144" s="240"/>
      <c r="J144" s="237"/>
    </row>
    <row r="145" spans="1:16" x14ac:dyDescent="0.25">
      <c r="A145" s="226"/>
      <c r="B145" s="227"/>
      <c r="C145" s="241"/>
      <c r="D145" s="237"/>
      <c r="E145" s="224"/>
      <c r="F145" s="235"/>
      <c r="G145" s="326" t="s">
        <v>12</v>
      </c>
      <c r="H145" s="326"/>
      <c r="I145" s="240"/>
      <c r="J145" s="228">
        <f>SUM(D8:D142)</f>
        <v>115005751</v>
      </c>
    </row>
    <row r="146" spans="1:16" x14ac:dyDescent="0.25">
      <c r="A146" s="236"/>
      <c r="B146" s="235"/>
      <c r="C146" s="241"/>
      <c r="D146" s="237"/>
      <c r="E146" s="224"/>
      <c r="F146" s="235"/>
      <c r="G146" s="326" t="s">
        <v>13</v>
      </c>
      <c r="H146" s="326"/>
      <c r="I146" s="240"/>
      <c r="J146" s="228">
        <f>SUM(G8:G142)</f>
        <v>17046752</v>
      </c>
    </row>
    <row r="147" spans="1:16" x14ac:dyDescent="0.25">
      <c r="A147" s="229"/>
      <c r="B147" s="238"/>
      <c r="C147" s="241"/>
      <c r="D147" s="237"/>
      <c r="E147" s="238"/>
      <c r="F147" s="235"/>
      <c r="G147" s="326" t="s">
        <v>14</v>
      </c>
      <c r="H147" s="326"/>
      <c r="I147" s="41"/>
      <c r="J147" s="230">
        <f>J145-J146</f>
        <v>97958999</v>
      </c>
    </row>
    <row r="148" spans="1:16" x14ac:dyDescent="0.25">
      <c r="A148" s="236"/>
      <c r="B148" s="231"/>
      <c r="C148" s="241"/>
      <c r="D148" s="232"/>
      <c r="E148" s="238"/>
      <c r="F148" s="224"/>
      <c r="G148" s="326" t="s">
        <v>15</v>
      </c>
      <c r="H148" s="326"/>
      <c r="I148" s="240"/>
      <c r="J148" s="228">
        <f>SUM(H8:H144)</f>
        <v>315000</v>
      </c>
    </row>
    <row r="149" spans="1:16" x14ac:dyDescent="0.25">
      <c r="A149" s="236"/>
      <c r="B149" s="231"/>
      <c r="C149" s="241"/>
      <c r="D149" s="232"/>
      <c r="E149" s="238"/>
      <c r="F149" s="224"/>
      <c r="G149" s="326" t="s">
        <v>16</v>
      </c>
      <c r="H149" s="326"/>
      <c r="I149" s="240"/>
      <c r="J149" s="228">
        <f>J147+J148</f>
        <v>98273999</v>
      </c>
    </row>
    <row r="150" spans="1:16" x14ac:dyDescent="0.25">
      <c r="A150" s="236"/>
      <c r="B150" s="231"/>
      <c r="C150" s="241"/>
      <c r="D150" s="232"/>
      <c r="E150" s="238"/>
      <c r="F150" s="235"/>
      <c r="G150" s="326" t="s">
        <v>5</v>
      </c>
      <c r="H150" s="326"/>
      <c r="I150" s="240"/>
      <c r="J150" s="228">
        <f>SUM(I8:I144)</f>
        <v>97156627</v>
      </c>
    </row>
    <row r="151" spans="1:16" x14ac:dyDescent="0.25">
      <c r="A151" s="236"/>
      <c r="B151" s="231"/>
      <c r="C151" s="241"/>
      <c r="D151" s="232"/>
      <c r="E151" s="238"/>
      <c r="F151" s="235"/>
      <c r="G151" s="326" t="s">
        <v>32</v>
      </c>
      <c r="H151" s="326"/>
      <c r="I151" s="241" t="str">
        <f>IF(J151&gt;0,"SALDO",IF(J151&lt;0,"PIUTANG",IF(J151=0,"LUNAS")))</f>
        <v>PIUTANG</v>
      </c>
      <c r="J151" s="228">
        <f>J150-J149</f>
        <v>-1117372</v>
      </c>
    </row>
    <row r="152" spans="1:16" x14ac:dyDescent="0.25">
      <c r="F152" s="219"/>
      <c r="G152" s="219"/>
      <c r="J152" s="219"/>
    </row>
    <row r="153" spans="1:16" x14ac:dyDescent="0.25">
      <c r="C153" s="219"/>
      <c r="D153" s="219"/>
      <c r="F153" s="219"/>
      <c r="G153" s="219"/>
      <c r="J153" s="219"/>
      <c r="L153" s="234"/>
      <c r="M153" s="234"/>
      <c r="N153" s="234"/>
      <c r="O153" s="234"/>
      <c r="P153" s="234"/>
    </row>
    <row r="154" spans="1:16" x14ac:dyDescent="0.25">
      <c r="C154" s="219"/>
      <c r="D154" s="219"/>
      <c r="F154" s="219"/>
      <c r="G154" s="219"/>
      <c r="J154" s="219"/>
      <c r="L154" s="234"/>
      <c r="M154" s="234"/>
      <c r="N154" s="234"/>
      <c r="O154" s="234"/>
      <c r="P154" s="234"/>
    </row>
    <row r="155" spans="1:16" x14ac:dyDescent="0.25">
      <c r="C155" s="219"/>
      <c r="D155" s="219"/>
      <c r="F155" s="219"/>
      <c r="G155" s="219"/>
      <c r="J155" s="219"/>
      <c r="L155" s="234"/>
      <c r="M155" s="234"/>
      <c r="N155" s="234"/>
      <c r="O155" s="234"/>
      <c r="P155" s="234"/>
    </row>
    <row r="156" spans="1:16" x14ac:dyDescent="0.25">
      <c r="C156" s="219"/>
      <c r="D156" s="219"/>
      <c r="F156" s="219"/>
      <c r="G156" s="219"/>
      <c r="J156" s="219"/>
      <c r="L156" s="234"/>
      <c r="M156" s="234"/>
      <c r="N156" s="234"/>
      <c r="O156" s="234"/>
      <c r="P156" s="234"/>
    </row>
    <row r="157" spans="1:16" x14ac:dyDescent="0.25">
      <c r="C157" s="219"/>
      <c r="D157" s="219"/>
      <c r="L157" s="234"/>
      <c r="M157" s="234"/>
      <c r="N157" s="234"/>
      <c r="O157" s="234"/>
      <c r="P157" s="234"/>
    </row>
  </sheetData>
  <mergeCells count="15">
    <mergeCell ref="G151:H151"/>
    <mergeCell ref="G145:H145"/>
    <mergeCell ref="G146:H146"/>
    <mergeCell ref="G147:H147"/>
    <mergeCell ref="G148:H148"/>
    <mergeCell ref="G149:H149"/>
    <mergeCell ref="G150:H15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43283</v>
      </c>
      <c r="C5" s="283">
        <f>'Taufik ST'!I2</f>
        <v>3648576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2991162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43285</v>
      </c>
      <c r="C8" s="283">
        <f>Bandros!I2</f>
        <v>4099463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43284</v>
      </c>
      <c r="C9" s="283">
        <f>'Bentang Fashion'!I2</f>
        <v>4057176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1117372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 t="s">
        <v>40</v>
      </c>
      <c r="C13" s="283">
        <v>0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1296704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27084255.5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5"/>
  <sheetViews>
    <sheetView workbookViewId="0">
      <pane ySplit="7" topLeftCell="A134" activePane="bottomLeft" state="frozen"/>
      <selection pane="bottomLeft" activeCell="H142" sqref="H14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SUM(D138:D139)</f>
        <v>1182476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J155*-1</f>
        <v>2991162</v>
      </c>
      <c r="J2" s="20"/>
      <c r="L2" s="279">
        <f>SUM(G138:G139)</f>
        <v>120225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1062251</v>
      </c>
      <c r="M3" s="219"/>
      <c r="N3" s="219">
        <f>I2-L3</f>
        <v>1928911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>
        <v>43277</v>
      </c>
      <c r="B138" s="235">
        <v>180168200</v>
      </c>
      <c r="C138" s="241">
        <v>7</v>
      </c>
      <c r="D138" s="237">
        <v>901513</v>
      </c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>
        <v>43279</v>
      </c>
      <c r="B139" s="235">
        <v>180168307</v>
      </c>
      <c r="C139" s="241">
        <v>3</v>
      </c>
      <c r="D139" s="237">
        <v>280963</v>
      </c>
      <c r="E139" s="238">
        <v>180044043</v>
      </c>
      <c r="F139" s="241">
        <v>1</v>
      </c>
      <c r="G139" s="237">
        <v>120225</v>
      </c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/>
      <c r="B144" s="235"/>
      <c r="C144" s="241"/>
      <c r="D144" s="237"/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/>
      <c r="B145" s="235"/>
      <c r="C145" s="241"/>
      <c r="D145" s="237"/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x14ac:dyDescent="0.25">
      <c r="A146" s="162"/>
      <c r="B146" s="3"/>
      <c r="C146" s="40"/>
      <c r="D146" s="6"/>
      <c r="E146" s="7"/>
      <c r="F146" s="40"/>
      <c r="G146" s="6"/>
      <c r="H146" s="39"/>
      <c r="I146" s="39"/>
      <c r="J146" s="6"/>
    </row>
    <row r="147" spans="1:18" x14ac:dyDescent="0.25">
      <c r="A147" s="162"/>
      <c r="B147" s="8" t="s">
        <v>11</v>
      </c>
      <c r="C147" s="77">
        <f>SUM(C8:C146)</f>
        <v>876</v>
      </c>
      <c r="D147" s="9">
        <f>SUM(D8:D146)</f>
        <v>95298907</v>
      </c>
      <c r="E147" s="8" t="s">
        <v>11</v>
      </c>
      <c r="F147" s="77">
        <f>SUM(F8:F146)</f>
        <v>69</v>
      </c>
      <c r="G147" s="5">
        <f>SUM(G8:G146)</f>
        <v>17168161</v>
      </c>
      <c r="H147" s="40">
        <f>SUM(H8:H146)</f>
        <v>0</v>
      </c>
      <c r="I147" s="40">
        <f>SUM(I8:I146)</f>
        <v>75139584</v>
      </c>
      <c r="J147" s="5"/>
    </row>
    <row r="148" spans="1:18" x14ac:dyDescent="0.25">
      <c r="A148" s="162"/>
      <c r="B148" s="8"/>
      <c r="C148" s="77"/>
      <c r="D148" s="9"/>
      <c r="E148" s="8"/>
      <c r="F148" s="77"/>
      <c r="G148" s="5"/>
      <c r="H148" s="40"/>
      <c r="I148" s="40"/>
      <c r="J148" s="5"/>
    </row>
    <row r="149" spans="1:18" x14ac:dyDescent="0.25">
      <c r="A149" s="163"/>
      <c r="B149" s="11"/>
      <c r="C149" s="40"/>
      <c r="D149" s="6"/>
      <c r="E149" s="8"/>
      <c r="F149" s="40"/>
      <c r="G149" s="326" t="s">
        <v>12</v>
      </c>
      <c r="H149" s="326"/>
      <c r="I149" s="39"/>
      <c r="J149" s="13">
        <f>SUM(D8:D146)</f>
        <v>95298907</v>
      </c>
    </row>
    <row r="150" spans="1:18" x14ac:dyDescent="0.25">
      <c r="A150" s="162"/>
      <c r="B150" s="3"/>
      <c r="C150" s="40"/>
      <c r="D150" s="6"/>
      <c r="E150" s="7"/>
      <c r="F150" s="40"/>
      <c r="G150" s="326" t="s">
        <v>13</v>
      </c>
      <c r="H150" s="326"/>
      <c r="I150" s="39"/>
      <c r="J150" s="13">
        <f>SUM(G8:G146)</f>
        <v>17168161</v>
      </c>
    </row>
    <row r="151" spans="1:18" x14ac:dyDescent="0.25">
      <c r="A151" s="164"/>
      <c r="B151" s="7"/>
      <c r="C151" s="40"/>
      <c r="D151" s="6"/>
      <c r="E151" s="7"/>
      <c r="F151" s="40"/>
      <c r="G151" s="326" t="s">
        <v>14</v>
      </c>
      <c r="H151" s="326"/>
      <c r="I151" s="41"/>
      <c r="J151" s="15">
        <f>J149-J150</f>
        <v>78130746</v>
      </c>
    </row>
    <row r="152" spans="1:18" x14ac:dyDescent="0.25">
      <c r="A152" s="162"/>
      <c r="B152" s="16"/>
      <c r="C152" s="40"/>
      <c r="D152" s="17"/>
      <c r="E152" s="7"/>
      <c r="F152" s="40"/>
      <c r="G152" s="326" t="s">
        <v>15</v>
      </c>
      <c r="H152" s="326"/>
      <c r="I152" s="39"/>
      <c r="J152" s="13">
        <f>SUM(H8:H146)</f>
        <v>0</v>
      </c>
    </row>
    <row r="153" spans="1:18" x14ac:dyDescent="0.25">
      <c r="A153" s="162"/>
      <c r="B153" s="16"/>
      <c r="C153" s="40"/>
      <c r="D153" s="17"/>
      <c r="E153" s="7"/>
      <c r="F153" s="40"/>
      <c r="G153" s="326" t="s">
        <v>16</v>
      </c>
      <c r="H153" s="326"/>
      <c r="I153" s="39"/>
      <c r="J153" s="13">
        <f>J151+J152</f>
        <v>78130746</v>
      </c>
    </row>
    <row r="154" spans="1:18" x14ac:dyDescent="0.25">
      <c r="A154" s="162"/>
      <c r="B154" s="16"/>
      <c r="C154" s="40"/>
      <c r="D154" s="17"/>
      <c r="E154" s="7"/>
      <c r="F154" s="40"/>
      <c r="G154" s="326" t="s">
        <v>5</v>
      </c>
      <c r="H154" s="326"/>
      <c r="I154" s="39"/>
      <c r="J154" s="13">
        <f>SUM(I8:I146)</f>
        <v>75139584</v>
      </c>
    </row>
    <row r="155" spans="1:18" x14ac:dyDescent="0.25">
      <c r="A155" s="162"/>
      <c r="B155" s="16"/>
      <c r="C155" s="40"/>
      <c r="D155" s="17"/>
      <c r="E155" s="7"/>
      <c r="F155" s="40"/>
      <c r="G155" s="326" t="s">
        <v>32</v>
      </c>
      <c r="H155" s="326"/>
      <c r="I155" s="40" t="str">
        <f>IF(J155&gt;0,"SALDO",IF(J155&lt;0,"PIUTANG",IF(J155=0,"LUNAS")))</f>
        <v>PIUTANG</v>
      </c>
      <c r="J155" s="13">
        <f>J154-J153</f>
        <v>-2991162</v>
      </c>
    </row>
  </sheetData>
  <mergeCells count="15">
    <mergeCell ref="G154:H154"/>
    <mergeCell ref="G155:H155"/>
    <mergeCell ref="G149:H149"/>
    <mergeCell ref="G150:H150"/>
    <mergeCell ref="G151:H151"/>
    <mergeCell ref="G152:H152"/>
    <mergeCell ref="G153:H153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33"/>
  <sheetViews>
    <sheetView workbookViewId="0">
      <pane ySplit="7" topLeftCell="A703" activePane="bottomLeft" state="frozen"/>
      <selection pane="bottomLeft" activeCell="E711" sqref="E711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SUM(D704:D709)</f>
        <v>9924427</v>
      </c>
      <c r="M1" s="219">
        <f>SUM(D693:D697)</f>
        <v>7078926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J733*-1</f>
        <v>4099463</v>
      </c>
      <c r="J2" s="218"/>
      <c r="L2" s="219">
        <f>SUM(G704:G709)</f>
        <v>631050</v>
      </c>
      <c r="M2" s="219">
        <f>SUM(G693:G697)</f>
        <v>1432550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9293377</v>
      </c>
      <c r="M3" s="219">
        <f>M1-M2</f>
        <v>5646376</v>
      </c>
      <c r="N3" s="219">
        <f>L3+M3</f>
        <v>14939753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98">
        <v>43285</v>
      </c>
      <c r="B710" s="99">
        <v>180168680</v>
      </c>
      <c r="C710" s="100">
        <v>27</v>
      </c>
      <c r="D710" s="34">
        <v>2985063</v>
      </c>
      <c r="E710" s="99">
        <v>180044120</v>
      </c>
      <c r="F710" s="100">
        <v>10</v>
      </c>
      <c r="G710" s="34">
        <v>1055338</v>
      </c>
      <c r="H710" s="102"/>
      <c r="I710" s="102"/>
      <c r="J710" s="34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98">
        <v>43285</v>
      </c>
      <c r="B711" s="99">
        <v>180168689</v>
      </c>
      <c r="C711" s="100">
        <v>4</v>
      </c>
      <c r="D711" s="34">
        <v>333200</v>
      </c>
      <c r="E711" s="99">
        <v>180044126</v>
      </c>
      <c r="F711" s="100">
        <v>4</v>
      </c>
      <c r="G711" s="34">
        <v>567350</v>
      </c>
      <c r="H711" s="102"/>
      <c r="I711" s="102"/>
      <c r="J711" s="34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98">
        <v>43285</v>
      </c>
      <c r="B712" s="99">
        <v>180168690</v>
      </c>
      <c r="C712" s="100">
        <v>3</v>
      </c>
      <c r="D712" s="34">
        <v>305550</v>
      </c>
      <c r="E712" s="99"/>
      <c r="F712" s="100"/>
      <c r="G712" s="34"/>
      <c r="H712" s="102"/>
      <c r="I712" s="102"/>
      <c r="J712" s="34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98">
        <v>43285</v>
      </c>
      <c r="B713" s="99">
        <v>180168697</v>
      </c>
      <c r="C713" s="100">
        <v>7</v>
      </c>
      <c r="D713" s="34">
        <v>703675</v>
      </c>
      <c r="E713" s="99"/>
      <c r="F713" s="100"/>
      <c r="G713" s="34"/>
      <c r="H713" s="102"/>
      <c r="I713" s="102"/>
      <c r="J713" s="34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98">
        <v>43285</v>
      </c>
      <c r="B714" s="99">
        <v>180168719</v>
      </c>
      <c r="C714" s="100">
        <v>10</v>
      </c>
      <c r="D714" s="34">
        <v>1042738</v>
      </c>
      <c r="E714" s="99"/>
      <c r="F714" s="100"/>
      <c r="G714" s="34"/>
      <c r="H714" s="102"/>
      <c r="I714" s="102"/>
      <c r="J714" s="34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98">
        <v>43285</v>
      </c>
      <c r="B715" s="99">
        <v>180168729</v>
      </c>
      <c r="C715" s="100">
        <v>3</v>
      </c>
      <c r="D715" s="34">
        <v>239575</v>
      </c>
      <c r="E715" s="99"/>
      <c r="F715" s="100"/>
      <c r="G715" s="34"/>
      <c r="H715" s="102"/>
      <c r="I715" s="102"/>
      <c r="J715" s="34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98">
        <v>43285</v>
      </c>
      <c r="B716" s="99">
        <v>180168738</v>
      </c>
      <c r="C716" s="100">
        <v>1</v>
      </c>
      <c r="D716" s="34">
        <v>112350</v>
      </c>
      <c r="E716" s="99"/>
      <c r="F716" s="100"/>
      <c r="G716" s="34"/>
      <c r="H716" s="102"/>
      <c r="I716" s="102"/>
      <c r="J716" s="34"/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98"/>
      <c r="B717" s="99"/>
      <c r="C717" s="100"/>
      <c r="D717" s="34"/>
      <c r="E717" s="99"/>
      <c r="F717" s="100"/>
      <c r="G717" s="34"/>
      <c r="H717" s="102"/>
      <c r="I717" s="102"/>
      <c r="J717" s="34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98"/>
      <c r="B718" s="99"/>
      <c r="C718" s="100"/>
      <c r="D718" s="34"/>
      <c r="E718" s="99"/>
      <c r="F718" s="100"/>
      <c r="G718" s="34"/>
      <c r="H718" s="102"/>
      <c r="I718" s="102"/>
      <c r="J718" s="34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98"/>
      <c r="B719" s="99"/>
      <c r="C719" s="100"/>
      <c r="D719" s="34"/>
      <c r="E719" s="99"/>
      <c r="F719" s="100"/>
      <c r="G719" s="34"/>
      <c r="H719" s="102"/>
      <c r="I719" s="102"/>
      <c r="J719" s="34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98"/>
      <c r="B720" s="99"/>
      <c r="C720" s="100"/>
      <c r="D720" s="34"/>
      <c r="E720" s="99"/>
      <c r="F720" s="100"/>
      <c r="G720" s="34"/>
      <c r="H720" s="102"/>
      <c r="I720" s="102"/>
      <c r="J720" s="34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98"/>
      <c r="B721" s="99"/>
      <c r="C721" s="100"/>
      <c r="D721" s="34"/>
      <c r="E721" s="99"/>
      <c r="F721" s="100"/>
      <c r="G721" s="34"/>
      <c r="H721" s="102"/>
      <c r="I721" s="102"/>
      <c r="J721" s="34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98"/>
      <c r="B722" s="99"/>
      <c r="C722" s="100"/>
      <c r="D722" s="34"/>
      <c r="E722" s="99"/>
      <c r="F722" s="100"/>
      <c r="G722" s="34"/>
      <c r="H722" s="102"/>
      <c r="I722" s="102"/>
      <c r="J722" s="34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98"/>
      <c r="B723" s="99"/>
      <c r="C723" s="100"/>
      <c r="D723" s="34"/>
      <c r="E723" s="99"/>
      <c r="F723" s="100"/>
      <c r="G723" s="34"/>
      <c r="H723" s="102"/>
      <c r="I723" s="102"/>
      <c r="J723" s="34"/>
      <c r="K723" s="138"/>
      <c r="L723" s="138"/>
      <c r="M723" s="138"/>
      <c r="N723" s="138"/>
      <c r="O723" s="138"/>
      <c r="P723" s="138"/>
      <c r="Q723" s="138"/>
      <c r="R723" s="138"/>
    </row>
    <row r="724" spans="1:18" x14ac:dyDescent="0.25">
      <c r="A724" s="236"/>
      <c r="B724" s="235"/>
      <c r="C724" s="241"/>
      <c r="D724" s="237"/>
      <c r="E724" s="235"/>
      <c r="F724" s="241"/>
      <c r="G724" s="237"/>
      <c r="H724" s="240"/>
      <c r="I724" s="240"/>
      <c r="J724" s="237"/>
    </row>
    <row r="725" spans="1:18" s="218" customFormat="1" x14ac:dyDescent="0.25">
      <c r="A725" s="227"/>
      <c r="B725" s="224" t="s">
        <v>11</v>
      </c>
      <c r="C725" s="233">
        <f>SUM(C8:C724)</f>
        <v>8994</v>
      </c>
      <c r="D725" s="225">
        <f>SUM(D8:D724)</f>
        <v>973315878</v>
      </c>
      <c r="E725" s="224" t="s">
        <v>11</v>
      </c>
      <c r="F725" s="233">
        <f>SUM(F8:F724)</f>
        <v>952</v>
      </c>
      <c r="G725" s="225">
        <f>SUM(G8:G724)</f>
        <v>104134132</v>
      </c>
      <c r="H725" s="233">
        <f>SUM(H8:H724)</f>
        <v>0</v>
      </c>
      <c r="I725" s="233">
        <f>SUM(I8:I724)</f>
        <v>865082283</v>
      </c>
      <c r="J725" s="225"/>
      <c r="K725" s="220"/>
      <c r="L725" s="220"/>
      <c r="M725" s="220"/>
      <c r="N725" s="220"/>
      <c r="O725" s="220"/>
      <c r="P725" s="220"/>
      <c r="Q725" s="220"/>
      <c r="R725" s="220"/>
    </row>
    <row r="726" spans="1:18" s="218" customFormat="1" x14ac:dyDescent="0.25">
      <c r="A726" s="227"/>
      <c r="B726" s="224"/>
      <c r="C726" s="233"/>
      <c r="D726" s="225"/>
      <c r="E726" s="224"/>
      <c r="F726" s="233"/>
      <c r="G726" s="225"/>
      <c r="H726" s="233"/>
      <c r="I726" s="233"/>
      <c r="J726" s="225"/>
      <c r="K726" s="220"/>
      <c r="M726" s="220"/>
      <c r="N726" s="220"/>
      <c r="O726" s="220"/>
      <c r="P726" s="220"/>
      <c r="Q726" s="220"/>
      <c r="R726" s="220"/>
    </row>
    <row r="727" spans="1:18" x14ac:dyDescent="0.25">
      <c r="A727" s="226"/>
      <c r="B727" s="227"/>
      <c r="C727" s="241"/>
      <c r="D727" s="237"/>
      <c r="E727" s="224"/>
      <c r="F727" s="241"/>
      <c r="G727" s="341" t="s">
        <v>12</v>
      </c>
      <c r="H727" s="342"/>
      <c r="I727" s="237"/>
      <c r="J727" s="228">
        <f>SUM(D8:D724)</f>
        <v>973315878</v>
      </c>
      <c r="P727" s="220"/>
      <c r="Q727" s="220"/>
      <c r="R727" s="234"/>
    </row>
    <row r="728" spans="1:18" x14ac:dyDescent="0.25">
      <c r="A728" s="236"/>
      <c r="B728" s="235"/>
      <c r="C728" s="241"/>
      <c r="D728" s="237"/>
      <c r="E728" s="235"/>
      <c r="F728" s="241"/>
      <c r="G728" s="341" t="s">
        <v>13</v>
      </c>
      <c r="H728" s="342"/>
      <c r="I728" s="238"/>
      <c r="J728" s="228">
        <f>SUM(G8:G724)</f>
        <v>104134132</v>
      </c>
      <c r="R728" s="234"/>
    </row>
    <row r="729" spans="1:18" x14ac:dyDescent="0.25">
      <c r="A729" s="229"/>
      <c r="B729" s="238"/>
      <c r="C729" s="241"/>
      <c r="D729" s="237"/>
      <c r="E729" s="235"/>
      <c r="F729" s="241"/>
      <c r="G729" s="341" t="s">
        <v>14</v>
      </c>
      <c r="H729" s="342"/>
      <c r="I729" s="230"/>
      <c r="J729" s="230">
        <f>J727-J728</f>
        <v>869181746</v>
      </c>
      <c r="L729" s="220"/>
      <c r="R729" s="234"/>
    </row>
    <row r="730" spans="1:18" x14ac:dyDescent="0.25">
      <c r="A730" s="236"/>
      <c r="B730" s="231"/>
      <c r="C730" s="241"/>
      <c r="D730" s="232"/>
      <c r="E730" s="235"/>
      <c r="F730" s="241"/>
      <c r="G730" s="341" t="s">
        <v>15</v>
      </c>
      <c r="H730" s="342"/>
      <c r="I730" s="238"/>
      <c r="J730" s="228">
        <f>SUM(H8:H724)</f>
        <v>0</v>
      </c>
      <c r="R730" s="234"/>
    </row>
    <row r="731" spans="1:18" x14ac:dyDescent="0.25">
      <c r="A731" s="236"/>
      <c r="B731" s="231"/>
      <c r="C731" s="241"/>
      <c r="D731" s="232"/>
      <c r="E731" s="235"/>
      <c r="F731" s="241"/>
      <c r="G731" s="341" t="s">
        <v>16</v>
      </c>
      <c r="H731" s="342"/>
      <c r="I731" s="238"/>
      <c r="J731" s="228">
        <f>J729+J730</f>
        <v>869181746</v>
      </c>
      <c r="R731" s="234"/>
    </row>
    <row r="732" spans="1:18" x14ac:dyDescent="0.25">
      <c r="A732" s="236"/>
      <c r="B732" s="231"/>
      <c r="C732" s="241"/>
      <c r="D732" s="232"/>
      <c r="E732" s="235"/>
      <c r="F732" s="241"/>
      <c r="G732" s="341" t="s">
        <v>5</v>
      </c>
      <c r="H732" s="342"/>
      <c r="I732" s="238"/>
      <c r="J732" s="228">
        <f>SUM(I8:I724)</f>
        <v>865082283</v>
      </c>
      <c r="R732" s="234"/>
    </row>
    <row r="733" spans="1:18" x14ac:dyDescent="0.25">
      <c r="A733" s="236"/>
      <c r="B733" s="231"/>
      <c r="C733" s="241"/>
      <c r="D733" s="232"/>
      <c r="E733" s="235"/>
      <c r="F733" s="241"/>
      <c r="G733" s="341" t="s">
        <v>32</v>
      </c>
      <c r="H733" s="342"/>
      <c r="I733" s="235" t="str">
        <f>IF(J733&gt;0,"SALDO",IF(J733&lt;0,"PIUTANG",IF(J733=0,"LUNAS")))</f>
        <v>PIUTANG</v>
      </c>
      <c r="J733" s="228">
        <f>J732-J731</f>
        <v>-4099463</v>
      </c>
      <c r="R733" s="234"/>
    </row>
  </sheetData>
  <mergeCells count="13">
    <mergeCell ref="G733:H733"/>
    <mergeCell ref="G727:H727"/>
    <mergeCell ref="G728:H728"/>
    <mergeCell ref="G729:H729"/>
    <mergeCell ref="G730:H730"/>
    <mergeCell ref="G731:H731"/>
    <mergeCell ref="G732:H73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29"/>
  <sheetViews>
    <sheetView zoomScaleNormal="100" workbookViewId="0">
      <pane ySplit="6" topLeftCell="A513" activePane="bottomLeft" state="frozen"/>
      <selection pane="bottomLeft" activeCell="E516" sqref="E51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J528*-1</f>
        <v>-512571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2121525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98">
        <v>43285</v>
      </c>
      <c r="B516" s="99">
        <v>180168699</v>
      </c>
      <c r="C516" s="100">
        <v>12</v>
      </c>
      <c r="D516" s="34">
        <v>1362638</v>
      </c>
      <c r="E516" s="101">
        <v>180044117</v>
      </c>
      <c r="F516" s="100">
        <v>4</v>
      </c>
      <c r="G516" s="34">
        <v>356475</v>
      </c>
      <c r="H516" s="101"/>
      <c r="I516" s="102"/>
      <c r="J516" s="34"/>
      <c r="K516" s="234"/>
      <c r="L516" s="234"/>
      <c r="M516" s="234"/>
      <c r="N516" s="234"/>
      <c r="O516" s="234"/>
      <c r="P516" s="234"/>
    </row>
    <row r="517" spans="1:16" x14ac:dyDescent="0.25">
      <c r="A517" s="98">
        <v>43285</v>
      </c>
      <c r="B517" s="99">
        <v>180168739</v>
      </c>
      <c r="C517" s="100">
        <v>2</v>
      </c>
      <c r="D517" s="34">
        <v>246313</v>
      </c>
      <c r="E517" s="101"/>
      <c r="F517" s="100"/>
      <c r="G517" s="34"/>
      <c r="H517" s="101"/>
      <c r="I517" s="102"/>
      <c r="J517" s="34"/>
      <c r="K517" s="234"/>
      <c r="L517" s="234"/>
      <c r="M517" s="234"/>
      <c r="N517" s="234"/>
      <c r="O517" s="234"/>
      <c r="P517" s="234"/>
    </row>
    <row r="518" spans="1:16" x14ac:dyDescent="0.25">
      <c r="A518" s="98"/>
      <c r="B518" s="99"/>
      <c r="C518" s="100"/>
      <c r="D518" s="34"/>
      <c r="E518" s="101"/>
      <c r="F518" s="100"/>
      <c r="G518" s="34"/>
      <c r="H518" s="101"/>
      <c r="I518" s="102"/>
      <c r="J518" s="34"/>
      <c r="K518" s="234"/>
      <c r="L518" s="234"/>
      <c r="M518" s="234"/>
      <c r="N518" s="234"/>
      <c r="O518" s="234"/>
      <c r="P518" s="234"/>
    </row>
    <row r="519" spans="1:16" x14ac:dyDescent="0.25">
      <c r="A519" s="236"/>
      <c r="B519" s="235"/>
      <c r="C519" s="241"/>
      <c r="D519" s="34"/>
      <c r="E519" s="238"/>
      <c r="F519" s="241"/>
      <c r="G519" s="237"/>
      <c r="H519" s="238"/>
      <c r="I519" s="240"/>
      <c r="J519" s="237"/>
      <c r="K519" s="234"/>
      <c r="L519" s="234"/>
      <c r="M519" s="234"/>
      <c r="N519" s="234"/>
      <c r="O519" s="234"/>
      <c r="P519" s="234"/>
    </row>
    <row r="520" spans="1:16" x14ac:dyDescent="0.25">
      <c r="A520" s="236"/>
      <c r="B520" s="224" t="s">
        <v>11</v>
      </c>
      <c r="C520" s="233">
        <f>SUM(C7:C519)</f>
        <v>3930</v>
      </c>
      <c r="D520" s="225">
        <f>SUM(D7:D519)</f>
        <v>386080409</v>
      </c>
      <c r="E520" s="224" t="s">
        <v>11</v>
      </c>
      <c r="F520" s="233">
        <f>SUM(F7:F519)</f>
        <v>979</v>
      </c>
      <c r="G520" s="225">
        <f>SUM(G7:G519)</f>
        <v>100406197</v>
      </c>
      <c r="H520" s="225">
        <f>SUM(H7:H519)</f>
        <v>0</v>
      </c>
      <c r="I520" s="233">
        <f>SUM(I7:I519)</f>
        <v>286186783</v>
      </c>
      <c r="J520" s="5"/>
      <c r="K520" s="234"/>
      <c r="L520" s="234"/>
      <c r="M520" s="234"/>
      <c r="N520" s="234"/>
      <c r="O520" s="234"/>
      <c r="P520" s="234"/>
    </row>
    <row r="521" spans="1:16" x14ac:dyDescent="0.25">
      <c r="A521" s="236"/>
      <c r="B521" s="224"/>
      <c r="C521" s="233"/>
      <c r="D521" s="225"/>
      <c r="E521" s="224"/>
      <c r="F521" s="233"/>
      <c r="G521" s="5"/>
      <c r="H521" s="235"/>
      <c r="I521" s="241"/>
      <c r="J521" s="5"/>
      <c r="K521" s="234"/>
      <c r="L521" s="234"/>
      <c r="M521" s="234"/>
      <c r="N521" s="234"/>
      <c r="O521" s="234"/>
      <c r="P521" s="234"/>
    </row>
    <row r="522" spans="1:16" x14ac:dyDescent="0.25">
      <c r="A522" s="236"/>
      <c r="B522" s="227"/>
      <c r="C522" s="241"/>
      <c r="D522" s="237"/>
      <c r="E522" s="224"/>
      <c r="F522" s="241"/>
      <c r="G522" s="326" t="s">
        <v>12</v>
      </c>
      <c r="H522" s="326"/>
      <c r="I522" s="240"/>
      <c r="J522" s="228">
        <f>SUM(D7:D519)</f>
        <v>386080409</v>
      </c>
      <c r="K522" s="234"/>
      <c r="L522" s="234"/>
      <c r="M522" s="234"/>
      <c r="N522" s="234"/>
      <c r="O522" s="234"/>
      <c r="P522" s="234"/>
    </row>
    <row r="523" spans="1:16" x14ac:dyDescent="0.25">
      <c r="A523" s="226"/>
      <c r="B523" s="235"/>
      <c r="C523" s="241"/>
      <c r="D523" s="237"/>
      <c r="E523" s="238"/>
      <c r="F523" s="241"/>
      <c r="G523" s="326" t="s">
        <v>13</v>
      </c>
      <c r="H523" s="326"/>
      <c r="I523" s="240"/>
      <c r="J523" s="228">
        <f>SUM(G7:G519)</f>
        <v>100406197</v>
      </c>
      <c r="K523" s="234"/>
      <c r="L523" s="234"/>
      <c r="M523" s="234"/>
      <c r="N523" s="234"/>
      <c r="O523" s="234"/>
      <c r="P523" s="234"/>
    </row>
    <row r="524" spans="1:16" x14ac:dyDescent="0.25">
      <c r="A524" s="236"/>
      <c r="B524" s="238"/>
      <c r="C524" s="241"/>
      <c r="D524" s="237"/>
      <c r="E524" s="238"/>
      <c r="F524" s="241"/>
      <c r="G524" s="326" t="s">
        <v>14</v>
      </c>
      <c r="H524" s="326"/>
      <c r="I524" s="41"/>
      <c r="J524" s="230">
        <f>J522-J523</f>
        <v>285674212</v>
      </c>
      <c r="K524" s="234"/>
      <c r="L524" s="234"/>
      <c r="M524" s="234"/>
      <c r="N524" s="234"/>
      <c r="O524" s="234"/>
      <c r="P524" s="234"/>
    </row>
    <row r="525" spans="1:16" x14ac:dyDescent="0.25">
      <c r="A525" s="229"/>
      <c r="B525" s="231"/>
      <c r="C525" s="241"/>
      <c r="D525" s="232"/>
      <c r="E525" s="238"/>
      <c r="F525" s="241"/>
      <c r="G525" s="326" t="s">
        <v>15</v>
      </c>
      <c r="H525" s="326"/>
      <c r="I525" s="240"/>
      <c r="J525" s="228">
        <f>SUM(H7:H519)</f>
        <v>0</v>
      </c>
      <c r="K525" s="234"/>
      <c r="L525" s="234"/>
      <c r="M525" s="234"/>
      <c r="N525" s="234"/>
      <c r="O525" s="234"/>
      <c r="P525" s="234"/>
    </row>
    <row r="526" spans="1:16" x14ac:dyDescent="0.25">
      <c r="A526" s="236"/>
      <c r="B526" s="231"/>
      <c r="C526" s="241"/>
      <c r="D526" s="232"/>
      <c r="E526" s="238"/>
      <c r="F526" s="241"/>
      <c r="G526" s="326" t="s">
        <v>16</v>
      </c>
      <c r="H526" s="326"/>
      <c r="I526" s="240"/>
      <c r="J526" s="228">
        <f>J524+J525</f>
        <v>285674212</v>
      </c>
      <c r="K526" s="234"/>
      <c r="L526" s="234"/>
      <c r="M526" s="234"/>
      <c r="N526" s="234"/>
      <c r="O526" s="234"/>
      <c r="P526" s="234"/>
    </row>
    <row r="527" spans="1:16" x14ac:dyDescent="0.25">
      <c r="A527" s="236"/>
      <c r="B527" s="231"/>
      <c r="C527" s="241"/>
      <c r="D527" s="232"/>
      <c r="E527" s="238"/>
      <c r="F527" s="241"/>
      <c r="G527" s="326" t="s">
        <v>5</v>
      </c>
      <c r="H527" s="326"/>
      <c r="I527" s="240"/>
      <c r="J527" s="228">
        <f>SUM(I7:I519)</f>
        <v>286186783</v>
      </c>
      <c r="K527" s="234"/>
      <c r="L527" s="234"/>
      <c r="M527" s="234"/>
      <c r="N527" s="234"/>
      <c r="O527" s="234"/>
      <c r="P527" s="234"/>
    </row>
    <row r="528" spans="1:16" x14ac:dyDescent="0.25">
      <c r="A528" s="236"/>
      <c r="B528" s="231"/>
      <c r="C528" s="241"/>
      <c r="D528" s="232"/>
      <c r="E528" s="238"/>
      <c r="F528" s="241"/>
      <c r="G528" s="326" t="s">
        <v>32</v>
      </c>
      <c r="H528" s="326"/>
      <c r="I528" s="241" t="str">
        <f>IF(J528&gt;0,"SALDO",IF(J528&lt;0,"PIUTANG",IF(J528=0,"LUNAS")))</f>
        <v>SALDO</v>
      </c>
      <c r="J528" s="228">
        <f>J527-J526</f>
        <v>512571</v>
      </c>
      <c r="K528" s="234"/>
      <c r="L528" s="234"/>
      <c r="M528" s="234"/>
      <c r="N528" s="234"/>
      <c r="O528" s="234"/>
      <c r="P528" s="234"/>
    </row>
    <row r="529" spans="1:16" x14ac:dyDescent="0.25">
      <c r="A529" s="236"/>
      <c r="K529" s="234"/>
      <c r="L529" s="234"/>
      <c r="M529" s="234"/>
      <c r="N529" s="234"/>
      <c r="O529" s="234"/>
      <c r="P529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28:H528"/>
    <mergeCell ref="G522:H522"/>
    <mergeCell ref="G523:H523"/>
    <mergeCell ref="G524:H524"/>
    <mergeCell ref="G525:H525"/>
    <mergeCell ref="G526:H526"/>
    <mergeCell ref="G527:H527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9"/>
  <sheetViews>
    <sheetView workbookViewId="0">
      <pane ySplit="7" topLeftCell="A89" activePane="bottomLeft" state="frozen"/>
      <selection pane="bottomLeft" activeCell="B101" sqref="B10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J113*-1</f>
        <v>1296704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43281</v>
      </c>
      <c r="B94" s="99">
        <v>180168405</v>
      </c>
      <c r="C94" s="100">
        <v>1</v>
      </c>
      <c r="D94" s="34">
        <v>141838</v>
      </c>
      <c r="E94" s="101"/>
      <c r="F94" s="99"/>
      <c r="G94" s="34"/>
      <c r="H94" s="102">
        <v>14000</v>
      </c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43284</v>
      </c>
      <c r="B95" s="99">
        <v>180168602</v>
      </c>
      <c r="C95" s="100">
        <v>1</v>
      </c>
      <c r="D95" s="34">
        <v>141838</v>
      </c>
      <c r="E95" s="101"/>
      <c r="F95" s="99"/>
      <c r="G95" s="34"/>
      <c r="H95" s="102">
        <v>33000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180168604</v>
      </c>
      <c r="C96" s="100">
        <v>1</v>
      </c>
      <c r="D96" s="34">
        <v>141838</v>
      </c>
      <c r="E96" s="101"/>
      <c r="F96" s="99"/>
      <c r="G96" s="34"/>
      <c r="H96" s="102">
        <v>20000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43285</v>
      </c>
      <c r="B97" s="99">
        <v>180168700</v>
      </c>
      <c r="C97" s="100">
        <v>1</v>
      </c>
      <c r="D97" s="34">
        <v>141838</v>
      </c>
      <c r="E97" s="101"/>
      <c r="F97" s="99"/>
      <c r="G97" s="34"/>
      <c r="H97" s="102">
        <v>14000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180168701</v>
      </c>
      <c r="C98" s="100">
        <v>1</v>
      </c>
      <c r="D98" s="34">
        <v>141838</v>
      </c>
      <c r="E98" s="101"/>
      <c r="F98" s="99"/>
      <c r="G98" s="34"/>
      <c r="H98" s="102">
        <v>20000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180168703</v>
      </c>
      <c r="C99" s="100">
        <v>1</v>
      </c>
      <c r="D99" s="34">
        <v>141838</v>
      </c>
      <c r="E99" s="101"/>
      <c r="F99" s="99"/>
      <c r="G99" s="34"/>
      <c r="H99" s="102">
        <v>26000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180168704</v>
      </c>
      <c r="C100" s="100">
        <v>1</v>
      </c>
      <c r="D100" s="34">
        <v>141838</v>
      </c>
      <c r="E100" s="101"/>
      <c r="F100" s="99"/>
      <c r="G100" s="34"/>
      <c r="H100" s="102">
        <v>9000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180168705</v>
      </c>
      <c r="C101" s="100">
        <v>1</v>
      </c>
      <c r="D101" s="34">
        <v>141838</v>
      </c>
      <c r="E101" s="101"/>
      <c r="F101" s="99"/>
      <c r="G101" s="34"/>
      <c r="H101" s="102">
        <v>26000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36"/>
      <c r="B104" s="235"/>
      <c r="C104" s="241"/>
      <c r="D104" s="237"/>
      <c r="E104" s="238"/>
      <c r="F104" s="235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4"/>
      <c r="B105" s="8" t="s">
        <v>11</v>
      </c>
      <c r="C105" s="77">
        <f>SUM(C8:C104)</f>
        <v>380</v>
      </c>
      <c r="D105" s="9"/>
      <c r="E105" s="224" t="s">
        <v>11</v>
      </c>
      <c r="F105" s="224">
        <f>SUM(F8:F104)</f>
        <v>1</v>
      </c>
      <c r="G105" s="225">
        <f>SUM(G8:G104)</f>
        <v>98525</v>
      </c>
      <c r="H105" s="240"/>
      <c r="I105" s="240"/>
      <c r="J105" s="23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4"/>
      <c r="B106" s="8"/>
      <c r="C106" s="77"/>
      <c r="D106" s="9"/>
      <c r="E106" s="238"/>
      <c r="F106" s="235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10"/>
      <c r="B107" s="11"/>
      <c r="C107" s="40"/>
      <c r="D107" s="6"/>
      <c r="E107" s="8"/>
      <c r="F107" s="235"/>
      <c r="G107" s="326" t="s">
        <v>12</v>
      </c>
      <c r="H107" s="326"/>
      <c r="I107" s="39"/>
      <c r="J107" s="13">
        <f>SUM(D8:D104)</f>
        <v>34537515</v>
      </c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4"/>
      <c r="B108" s="3"/>
      <c r="C108" s="40"/>
      <c r="D108" s="6"/>
      <c r="E108" s="8"/>
      <c r="F108" s="235"/>
      <c r="G108" s="326" t="s">
        <v>13</v>
      </c>
      <c r="H108" s="326"/>
      <c r="I108" s="39"/>
      <c r="J108" s="13">
        <f>SUM(G8:G104)</f>
        <v>98525</v>
      </c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14"/>
      <c r="B109" s="7"/>
      <c r="C109" s="40"/>
      <c r="D109" s="6"/>
      <c r="E109" s="7"/>
      <c r="F109" s="235"/>
      <c r="G109" s="326" t="s">
        <v>14</v>
      </c>
      <c r="H109" s="326"/>
      <c r="I109" s="41"/>
      <c r="J109" s="15">
        <f>J107-J108</f>
        <v>34438990</v>
      </c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4"/>
      <c r="B110" s="16"/>
      <c r="C110" s="40"/>
      <c r="D110" s="17"/>
      <c r="E110" s="7"/>
      <c r="F110" s="8"/>
      <c r="G110" s="326" t="s">
        <v>15</v>
      </c>
      <c r="H110" s="326"/>
      <c r="I110" s="39"/>
      <c r="J110" s="13">
        <f>SUM(H8:H106)</f>
        <v>2209500</v>
      </c>
      <c r="K110" s="219"/>
      <c r="L110" s="219"/>
      <c r="M110" s="219"/>
      <c r="N110" s="219"/>
      <c r="O110" s="219"/>
      <c r="P110" s="219"/>
    </row>
    <row r="111" spans="1:16" x14ac:dyDescent="0.25">
      <c r="A111" s="4"/>
      <c r="B111" s="16"/>
      <c r="C111" s="40"/>
      <c r="D111" s="17"/>
      <c r="E111" s="7"/>
      <c r="F111" s="8"/>
      <c r="G111" s="326" t="s">
        <v>16</v>
      </c>
      <c r="H111" s="326"/>
      <c r="I111" s="39"/>
      <c r="J111" s="13">
        <f>J109+J110</f>
        <v>36648490</v>
      </c>
    </row>
    <row r="112" spans="1:16" x14ac:dyDescent="0.25">
      <c r="A112" s="4"/>
      <c r="B112" s="16"/>
      <c r="C112" s="40"/>
      <c r="D112" s="17"/>
      <c r="E112" s="7"/>
      <c r="F112" s="3"/>
      <c r="G112" s="326" t="s">
        <v>5</v>
      </c>
      <c r="H112" s="326"/>
      <c r="I112" s="39"/>
      <c r="J112" s="13">
        <f>SUM(I8:I106)</f>
        <v>35351786</v>
      </c>
    </row>
    <row r="113" spans="1:16" x14ac:dyDescent="0.25">
      <c r="A113" s="4"/>
      <c r="B113" s="16"/>
      <c r="C113" s="40"/>
      <c r="D113" s="17"/>
      <c r="E113" s="7"/>
      <c r="F113" s="3"/>
      <c r="G113" s="326" t="s">
        <v>32</v>
      </c>
      <c r="H113" s="326"/>
      <c r="I113" s="40" t="str">
        <f>IF(J113&gt;0,"SALDO",IF(J113&lt;0,"PIUTANG",IF(J113=0,"LUNAS")))</f>
        <v>PIUTANG</v>
      </c>
      <c r="J113" s="13">
        <f>J112-J111</f>
        <v>-1296704</v>
      </c>
    </row>
    <row r="114" spans="1:16" x14ac:dyDescent="0.25">
      <c r="F114" s="37"/>
      <c r="G114" s="37"/>
      <c r="J114" s="37"/>
    </row>
    <row r="115" spans="1:16" x14ac:dyDescent="0.25">
      <c r="C115" s="37"/>
      <c r="D115" s="37"/>
      <c r="F115" s="37"/>
      <c r="G115" s="37"/>
      <c r="J115" s="37"/>
      <c r="L115"/>
      <c r="M115"/>
      <c r="N115"/>
      <c r="O115"/>
      <c r="P115"/>
    </row>
    <row r="116" spans="1:16" x14ac:dyDescent="0.25">
      <c r="C116" s="37"/>
      <c r="D116" s="37"/>
      <c r="F116" s="37"/>
      <c r="G116" s="37"/>
      <c r="J116" s="37"/>
      <c r="L116"/>
      <c r="M116"/>
      <c r="N116"/>
      <c r="O116"/>
      <c r="P116"/>
    </row>
    <row r="117" spans="1:16" x14ac:dyDescent="0.25">
      <c r="C117" s="37"/>
      <c r="D117" s="37"/>
      <c r="F117" s="37"/>
      <c r="G117" s="37"/>
      <c r="J117" s="37"/>
      <c r="L117"/>
      <c r="M117"/>
      <c r="N117"/>
      <c r="O117"/>
      <c r="P117"/>
    </row>
    <row r="118" spans="1:16" x14ac:dyDescent="0.25">
      <c r="C118" s="37"/>
      <c r="D118" s="37"/>
      <c r="F118" s="37"/>
      <c r="G118" s="37"/>
      <c r="J118" s="37"/>
      <c r="L118"/>
      <c r="M118"/>
      <c r="N118"/>
      <c r="O118"/>
      <c r="P118"/>
    </row>
    <row r="119" spans="1:16" x14ac:dyDescent="0.25">
      <c r="C119" s="37"/>
      <c r="D119" s="37"/>
      <c r="L119"/>
      <c r="M119"/>
      <c r="N119"/>
      <c r="O119"/>
      <c r="P119"/>
    </row>
  </sheetData>
  <mergeCells count="15">
    <mergeCell ref="G113:H113"/>
    <mergeCell ref="G107:H107"/>
    <mergeCell ref="G108:H108"/>
    <mergeCell ref="G109:H109"/>
    <mergeCell ref="G110:H110"/>
    <mergeCell ref="G111:H111"/>
    <mergeCell ref="G112:H112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I50" sqref="I50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J60*-1</f>
        <v>-86712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287</v>
      </c>
      <c r="D52" s="9"/>
      <c r="E52" s="8" t="s">
        <v>11</v>
      </c>
      <c r="F52" s="8">
        <f>SUM(F8:F51)</f>
        <v>86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26" t="s">
        <v>12</v>
      </c>
      <c r="H54" s="326"/>
      <c r="I54" s="39"/>
      <c r="J54" s="13">
        <f>SUM(D8:D51)</f>
        <v>32917247</v>
      </c>
      <c r="M54" s="37"/>
    </row>
    <row r="55" spans="1:17" x14ac:dyDescent="0.25">
      <c r="A55" s="4"/>
      <c r="B55" s="3"/>
      <c r="C55" s="40"/>
      <c r="D55" s="6"/>
      <c r="E55" s="7"/>
      <c r="F55" s="3"/>
      <c r="G55" s="326" t="s">
        <v>13</v>
      </c>
      <c r="H55" s="326"/>
      <c r="I55" s="39"/>
      <c r="J55" s="13">
        <f>SUM(G8:G51)</f>
        <v>10232159</v>
      </c>
      <c r="M55" s="37"/>
    </row>
    <row r="56" spans="1:17" x14ac:dyDescent="0.25">
      <c r="A56" s="14"/>
      <c r="B56" s="7"/>
      <c r="C56" s="40"/>
      <c r="D56" s="6"/>
      <c r="E56" s="7"/>
      <c r="F56" s="3"/>
      <c r="G56" s="326" t="s">
        <v>14</v>
      </c>
      <c r="H56" s="326"/>
      <c r="I56" s="41"/>
      <c r="J56" s="15">
        <f>J54-J55</f>
        <v>22685088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26" t="s">
        <v>15</v>
      </c>
      <c r="H57" s="326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26" t="s">
        <v>16</v>
      </c>
      <c r="H58" s="326"/>
      <c r="I58" s="39"/>
      <c r="J58" s="13">
        <f>J56+J57</f>
        <v>22685088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26" t="s">
        <v>5</v>
      </c>
      <c r="H59" s="326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32</v>
      </c>
      <c r="H60" s="326"/>
      <c r="I60" s="40" t="str">
        <f>IF(J60&gt;0,"SALDO",IF(J60&lt;0,"PIUTANG",IF(J60=0,"LUNAS")))</f>
        <v>SALDO</v>
      </c>
      <c r="J60" s="13">
        <f>J59-J58</f>
        <v>86712</v>
      </c>
      <c r="M60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0:H60"/>
    <mergeCell ref="G54:H54"/>
    <mergeCell ref="G55:H55"/>
    <mergeCell ref="G56:H56"/>
    <mergeCell ref="G57:H57"/>
    <mergeCell ref="G58:H58"/>
    <mergeCell ref="G59:H5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B21" sqref="B2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4057176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>
        <v>43284</v>
      </c>
      <c r="B21" s="99">
        <v>180168665</v>
      </c>
      <c r="C21" s="100">
        <v>40</v>
      </c>
      <c r="D21" s="34">
        <v>4109613</v>
      </c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39845227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33257176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33257176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-4057176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8" sqref="B1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2018-07-04T10:36:11Z</dcterms:modified>
</cp:coreProperties>
</file>