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695" tabRatio="774" activeTab="8"/>
  </bookViews>
  <sheets>
    <sheet name="Rekap" sheetId="1" r:id="rId1"/>
    <sheet name="Kiki SR" sheetId="83" r:id="rId2"/>
    <sheet name="isep" sheetId="79" r:id="rId3"/>
    <sheet name="Feri" sheetId="98" r:id="rId4"/>
    <sheet name="Dul" sheetId="30" r:id="rId5"/>
    <sheet name="Ana" sheetId="24" r:id="rId6"/>
    <sheet name="Tita" sheetId="97" r:id="rId7"/>
    <sheet name="Tedi llx" sheetId="91" r:id="rId8"/>
    <sheet name="Hendra R" sheetId="96" r:id="rId9"/>
    <sheet name="Adin" sheetId="81" r:id="rId10"/>
    <sheet name="Ali M" sheetId="46" r:id="rId11"/>
    <sheet name="Iwan sepatu" sheetId="66" r:id="rId12"/>
    <sheet name="Maman" sheetId="37" r:id="rId13"/>
    <sheet name="Rizal" sheetId="2" r:id="rId14"/>
    <sheet name="ujang karet" sheetId="95" r:id="rId15"/>
    <sheet name="Herman" sheetId="93" r:id="rId16"/>
    <sheet name="Nendi" sheetId="94" r:id="rId17"/>
    <sheet name="Kusdarya" sheetId="92" r:id="rId18"/>
    <sheet name="gidil" sheetId="57" r:id="rId19"/>
    <sheet name="Asep Rodi" sheetId="39" r:id="rId20"/>
    <sheet name="Euis" sheetId="69" r:id="rId21"/>
    <sheet name="sandi" sheetId="38" r:id="rId22"/>
    <sheet name="widyawati" sheetId="74" r:id="rId23"/>
    <sheet name="mamat" sheetId="82" r:id="rId24"/>
    <sheet name="Iwan tas" sheetId="18" r:id="rId25"/>
    <sheet name="Ervin" sheetId="89" r:id="rId26"/>
    <sheet name="Tuti" sheetId="34" r:id="rId27"/>
    <sheet name="Harun" sheetId="33" r:id="rId28"/>
    <sheet name="Ratna" sheetId="14" r:id="rId29"/>
    <sheet name="indra dompet" sheetId="73" r:id="rId30"/>
    <sheet name="Endang T" sheetId="55" r:id="rId31"/>
    <sheet name="Mela" sheetId="31" r:id="rId32"/>
    <sheet name="Ace" sheetId="48" r:id="rId33"/>
    <sheet name="Ahmad Yani" sheetId="90" r:id="rId34"/>
    <sheet name="Imas sepatu" sheetId="23" r:id="rId35"/>
    <sheet name="Dewi sepatu" sheetId="28" r:id="rId36"/>
    <sheet name="Ina R" sheetId="25" r:id="rId37"/>
    <sheet name="Dayut" sheetId="29" r:id="rId38"/>
    <sheet name="Abef (deni h)" sheetId="56" r:id="rId39"/>
    <sheet name="rudi H" sheetId="84" r:id="rId40"/>
    <sheet name="gingin" sheetId="77" r:id="rId41"/>
    <sheet name="H randi" sheetId="32" r:id="rId42"/>
    <sheet name="Apry" sheetId="60" r:id="rId43"/>
    <sheet name="Daden" sheetId="15" r:id="rId44"/>
    <sheet name="Jujun" sheetId="45" r:id="rId45"/>
    <sheet name="imas fashion" sheetId="78" r:id="rId46"/>
    <sheet name="agung" sheetId="76" r:id="rId47"/>
    <sheet name="aceng" sheetId="75" r:id="rId48"/>
    <sheet name="Asep S" sheetId="72" r:id="rId49"/>
    <sheet name="Taryono" sheetId="71" r:id="rId50"/>
    <sheet name="Seni" sheetId="70" r:id="rId51"/>
    <sheet name="Maman sepatu" sheetId="68" r:id="rId52"/>
    <sheet name="Dede R" sheetId="26" r:id="rId53"/>
    <sheet name="Joy" sheetId="67" r:id="rId54"/>
    <sheet name="Dewi fashion" sheetId="22" r:id="rId55"/>
    <sheet name="Tedi cokro" sheetId="40" r:id="rId56"/>
    <sheet name="Abah" sheetId="65" r:id="rId57"/>
    <sheet name="Dina" sheetId="64" r:id="rId58"/>
    <sheet name="Ujang andi" sheetId="63" r:id="rId59"/>
    <sheet name="jojo" sheetId="62" r:id="rId60"/>
    <sheet name="Ali Fashion" sheetId="61" r:id="rId61"/>
    <sheet name="Sopie" sheetId="59" r:id="rId62"/>
    <sheet name="Siti kom" sheetId="58" r:id="rId63"/>
    <sheet name="Kiki" sheetId="54" r:id="rId64"/>
    <sheet name="ahmad" sheetId="53" r:id="rId65"/>
    <sheet name="hasan lsm" sheetId="52" r:id="rId66"/>
    <sheet name="Irsan" sheetId="51" r:id="rId67"/>
    <sheet name="Susi" sheetId="50" r:id="rId68"/>
    <sheet name="Ika" sheetId="49" r:id="rId69"/>
    <sheet name="Didin" sheetId="21" r:id="rId70"/>
    <sheet name="Wiwin" sheetId="47" r:id="rId71"/>
    <sheet name="Rahmat S" sheetId="44" r:id="rId72"/>
    <sheet name="Bu tati" sheetId="42" r:id="rId73"/>
    <sheet name="Bu enok" sheetId="41" r:id="rId74"/>
    <sheet name="Abuya" sheetId="36" r:id="rId75"/>
    <sheet name="Ujang R" sheetId="35" r:id="rId76"/>
    <sheet name="Oshe" sheetId="8" r:id="rId77"/>
    <sheet name="Cecep" sheetId="27" r:id="rId78"/>
    <sheet name="Riki" sheetId="16" r:id="rId79"/>
    <sheet name="Mira" sheetId="10" r:id="rId80"/>
    <sheet name="Gugum" sheetId="4" r:id="rId81"/>
    <sheet name="Panji" sheetId="6" r:id="rId82"/>
    <sheet name="Novan" sheetId="7" r:id="rId83"/>
    <sheet name="Nuri" sheetId="12" r:id="rId84"/>
    <sheet name="Eri" sheetId="17" r:id="rId85"/>
    <sheet name="Engkos" sheetId="20" r:id="rId86"/>
    <sheet name="PEMBAYARAN" sheetId="13" r:id="rId87"/>
  </sheets>
  <definedNames>
    <definedName name="_xlnm._FilterDatabase" localSheetId="0" hidden="1">Rekap!$A$1:$U$431</definedName>
    <definedName name="_xlnm.Print_Area" localSheetId="56">Abah!$A$1:$I$3</definedName>
    <definedName name="_xlnm.Print_Area" localSheetId="38">'Abef (deni h)'!$A$1:$I$3</definedName>
    <definedName name="_xlnm.Print_Area" localSheetId="74">Abuya!$A$1:$I$3</definedName>
    <definedName name="_xlnm.Print_Area" localSheetId="32">Ace!$A$1:$I$3</definedName>
    <definedName name="_xlnm.Print_Area" localSheetId="47">aceng!$A$1:$I$3</definedName>
    <definedName name="_xlnm.Print_Area" localSheetId="9">Adin!$A$1:$I$3</definedName>
    <definedName name="_xlnm.Print_Area" localSheetId="46">agung!$A$1:$I$3</definedName>
    <definedName name="_xlnm.Print_Area" localSheetId="64">ahmad!$A$1:$I$3</definedName>
    <definedName name="_xlnm.Print_Area" localSheetId="33">'Ahmad Yani'!$A$1:$I$3</definedName>
    <definedName name="_xlnm.Print_Area" localSheetId="60">'Ali Fashion'!$A$1:$I$3</definedName>
    <definedName name="_xlnm.Print_Area" localSheetId="10">'Ali M'!$A$1:$I$3</definedName>
    <definedName name="_xlnm.Print_Area" localSheetId="5">Ana!$A$1:$I$12</definedName>
    <definedName name="_xlnm.Print_Area" localSheetId="42">Apry!$A$1:$I$3</definedName>
    <definedName name="_xlnm.Print_Area" localSheetId="19">'Asep Rodi'!$A$1:$I$15</definedName>
    <definedName name="_xlnm.Print_Area" localSheetId="48">'Asep S'!$A$1:$I$3</definedName>
    <definedName name="_xlnm.Print_Area" localSheetId="73">'Bu enok'!$A$1:$I$4</definedName>
    <definedName name="_xlnm.Print_Area" localSheetId="72">'Bu tati'!$A$1:$I$4</definedName>
    <definedName name="_xlnm.Print_Area" localSheetId="77">Cecep!$A$1:$I$3</definedName>
    <definedName name="_xlnm.Print_Area" localSheetId="43">Daden!$A$1:$I$13</definedName>
    <definedName name="_xlnm.Print_Area" localSheetId="37">Dayut!$A$1:$I$3</definedName>
    <definedName name="_xlnm.Print_Area" localSheetId="52">'Dede R'!$A$1:$I$12</definedName>
    <definedName name="_xlnm.Print_Area" localSheetId="54">'Dewi fashion'!$A$1:$I$16</definedName>
    <definedName name="_xlnm.Print_Area" localSheetId="35">'Dewi sepatu'!$A$1:$J$3</definedName>
    <definedName name="_xlnm.Print_Area" localSheetId="69">Didin!$A$1:$I$13</definedName>
    <definedName name="_xlnm.Print_Area" localSheetId="57">Dina!$A$1:$I$3</definedName>
    <definedName name="_xlnm.Print_Area" localSheetId="4">Dul!$A$1:$I$3</definedName>
    <definedName name="_xlnm.Print_Area" localSheetId="30">'Endang T'!$A$1:$I$3</definedName>
    <definedName name="_xlnm.Print_Area" localSheetId="85">Engkos!$A$1:$I$14</definedName>
    <definedName name="_xlnm.Print_Area" localSheetId="84">Eri!$A$1:$I$12</definedName>
    <definedName name="_xlnm.Print_Area" localSheetId="25">Ervin!$A$1:$I$3</definedName>
    <definedName name="_xlnm.Print_Area" localSheetId="20">Euis!$A$1:$I$3</definedName>
    <definedName name="_xlnm.Print_Area" localSheetId="3">Feri!$A$1:$I$3</definedName>
    <definedName name="_xlnm.Print_Area" localSheetId="18">gidil!$A$1:$I$3</definedName>
    <definedName name="_xlnm.Print_Area" localSheetId="40">gingin!$A$1:$I$3</definedName>
    <definedName name="_xlnm.Print_Area" localSheetId="80">Gugum!$A$1:$I$19</definedName>
    <definedName name="_xlnm.Print_Area" localSheetId="41">'H randi'!$A$1:$I$3</definedName>
    <definedName name="_xlnm.Print_Area" localSheetId="27">Harun!$A$1:$I$3</definedName>
    <definedName name="_xlnm.Print_Area" localSheetId="65">'hasan lsm'!$A$1:$I$3</definedName>
    <definedName name="_xlnm.Print_Area" localSheetId="8">'Hendra R'!$A$1:$I$3</definedName>
    <definedName name="_xlnm.Print_Area" localSheetId="15">Herman!$A$1:$I$3</definedName>
    <definedName name="_xlnm.Print_Area" localSheetId="68">Ika!$A$1:$I$3</definedName>
    <definedName name="_xlnm.Print_Area" localSheetId="45">'imas fashion'!$A$1:$I$3</definedName>
    <definedName name="_xlnm.Print_Area" localSheetId="34">'Imas sepatu'!$A$1:$I$16</definedName>
    <definedName name="_xlnm.Print_Area" localSheetId="36">'Ina R'!$A$1:$I$12</definedName>
    <definedName name="_xlnm.Print_Area" localSheetId="29">'indra dompet'!$A$1:$I$3</definedName>
    <definedName name="_xlnm.Print_Area" localSheetId="66">Irsan!$A$1:$I$3</definedName>
    <definedName name="_xlnm.Print_Area" localSheetId="2">isep!$A$1:$I$3</definedName>
    <definedName name="_xlnm.Print_Area" localSheetId="11">'Iwan sepatu'!$A$1:$I$3</definedName>
    <definedName name="_xlnm.Print_Area" localSheetId="24">'Iwan tas'!$A$1:$I$13</definedName>
    <definedName name="_xlnm.Print_Area" localSheetId="59">jojo!$A$1:$I$3</definedName>
    <definedName name="_xlnm.Print_Area" localSheetId="53">Joy!$A$1:$I$3</definedName>
    <definedName name="_xlnm.Print_Area" localSheetId="44">Jujun!$A$1:$I$3</definedName>
    <definedName name="_xlnm.Print_Area" localSheetId="63">Kiki!$A$1:$I$3</definedName>
    <definedName name="_xlnm.Print_Area" localSheetId="1">'Kiki SR'!$A$1:$I$3</definedName>
    <definedName name="_xlnm.Print_Area" localSheetId="17">Kusdarya!$A$1:$I$3</definedName>
    <definedName name="_xlnm.Print_Area" localSheetId="12">Maman!$A$1:$I$3</definedName>
    <definedName name="_xlnm.Print_Area" localSheetId="51">'Maman sepatu'!$A$1:$I$3</definedName>
    <definedName name="_xlnm.Print_Area" localSheetId="23">mamat!$A$1:$I$3</definedName>
    <definedName name="_xlnm.Print_Area" localSheetId="31">Mela!$A$1:$I$3</definedName>
    <definedName name="_xlnm.Print_Area" localSheetId="79">Mira!$A$1:$I$13</definedName>
    <definedName name="_xlnm.Print_Area" localSheetId="16">Nendi!$A$1:$I$3</definedName>
    <definedName name="_xlnm.Print_Area" localSheetId="82">Novan!$A$1:$I$13</definedName>
    <definedName name="_xlnm.Print_Area" localSheetId="83">Nuri!$A$1:$I$14</definedName>
    <definedName name="_xlnm.Print_Area" localSheetId="76">Oshe!$A$1:$I$12</definedName>
    <definedName name="_xlnm.Print_Area" localSheetId="81">Panji!$A$1:$I$29</definedName>
    <definedName name="_xlnm.Print_Area" localSheetId="71">'Rahmat S'!$A$1:$I$4</definedName>
    <definedName name="_xlnm.Print_Area" localSheetId="28">Ratna!$A$1:$I$13</definedName>
    <definedName name="_xlnm.Print_Area" localSheetId="78">Riki!$A$1:$I$12</definedName>
    <definedName name="_xlnm.Print_Area" localSheetId="13">Rizal!$A$1:$I$25</definedName>
    <definedName name="_xlnm.Print_Area" localSheetId="39">'rudi H'!$A$1:$I$3</definedName>
    <definedName name="_xlnm.Print_Area" localSheetId="21">sandi!$A$1:$I$16</definedName>
    <definedName name="_xlnm.Print_Area" localSheetId="50">Seni!$A$1:$I$3</definedName>
    <definedName name="_xlnm.Print_Area" localSheetId="62">'Siti kom'!$A$1:$I$3</definedName>
    <definedName name="_xlnm.Print_Area" localSheetId="61">Sopie!$A$1:$I$3</definedName>
    <definedName name="_xlnm.Print_Area" localSheetId="67">Susi!$A$1:$I$3</definedName>
    <definedName name="_xlnm.Print_Area" localSheetId="49">Taryono!$A$1:$I$3</definedName>
    <definedName name="_xlnm.Print_Area" localSheetId="55">'Tedi cokro'!$A$1:$I$4</definedName>
    <definedName name="_xlnm.Print_Area" localSheetId="7">'Tedi llx'!$A$1:$I$3</definedName>
    <definedName name="_xlnm.Print_Area" localSheetId="6">Tita!$A$1:$I$3</definedName>
    <definedName name="_xlnm.Print_Area" localSheetId="26">Tuti!$A$1:$I$3</definedName>
    <definedName name="_xlnm.Print_Area" localSheetId="58">'Ujang andi'!$A$1:$I$3</definedName>
    <definedName name="_xlnm.Print_Area" localSheetId="14">'ujang karet'!$A$1:$F$3</definedName>
    <definedName name="_xlnm.Print_Area" localSheetId="75">'Ujang R'!$A$1:$I$3</definedName>
    <definedName name="_xlnm.Print_Area" localSheetId="22">widyawati!$A$1:$I$3</definedName>
    <definedName name="_xlnm.Print_Area" localSheetId="70">Wiwin!$A$1:$I$3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83"/>
  <c r="E30"/>
  <c r="E29"/>
  <c r="H26"/>
  <c r="H29" s="1"/>
  <c r="H31" s="1"/>
  <c r="G26"/>
  <c r="H30" s="1"/>
  <c r="E26"/>
  <c r="E66" i="79"/>
  <c r="E65"/>
  <c r="E64"/>
  <c r="H61"/>
  <c r="H64" s="1"/>
  <c r="G61"/>
  <c r="H65" s="1"/>
  <c r="E61"/>
  <c r="E13" i="98"/>
  <c r="E12"/>
  <c r="E11"/>
  <c r="H10"/>
  <c r="H11" s="1"/>
  <c r="H13" s="1"/>
  <c r="G10"/>
  <c r="H12" s="1"/>
  <c r="E10"/>
  <c r="H70" i="30"/>
  <c r="H72" s="1"/>
  <c r="G70"/>
  <c r="H73" s="1"/>
  <c r="E70"/>
  <c r="E30" i="24"/>
  <c r="E29"/>
  <c r="E28"/>
  <c r="H26"/>
  <c r="H28" s="1"/>
  <c r="H30" s="1"/>
  <c r="G26"/>
  <c r="H29" s="1"/>
  <c r="E26"/>
  <c r="H15" i="97"/>
  <c r="H14"/>
  <c r="H12"/>
  <c r="H11"/>
  <c r="G12"/>
  <c r="G11"/>
  <c r="E12"/>
  <c r="E11"/>
  <c r="E16"/>
  <c r="E15"/>
  <c r="E14"/>
  <c r="H10"/>
  <c r="G10"/>
  <c r="E10"/>
  <c r="H29" i="91"/>
  <c r="H28"/>
  <c r="H26"/>
  <c r="G26"/>
  <c r="G25"/>
  <c r="E26"/>
  <c r="D26"/>
  <c r="E30"/>
  <c r="E29"/>
  <c r="E28"/>
  <c r="H25"/>
  <c r="E25"/>
  <c r="R430" i="1"/>
  <c r="R431"/>
  <c r="E15" i="96"/>
  <c r="E14"/>
  <c r="E13"/>
  <c r="H10"/>
  <c r="H13" s="1"/>
  <c r="G10"/>
  <c r="H14" s="1"/>
  <c r="E10"/>
  <c r="I424" i="1"/>
  <c r="H66" i="79" l="1"/>
  <c r="H74" i="30"/>
  <c r="H16" i="97"/>
  <c r="H30" i="91"/>
  <c r="H15" i="96"/>
  <c r="M430" i="1" l="1"/>
  <c r="M431"/>
  <c r="H431"/>
  <c r="H430"/>
  <c r="H427"/>
  <c r="Q431" l="1"/>
  <c r="O431"/>
  <c r="P431" s="1"/>
  <c r="O430"/>
  <c r="P430" s="1"/>
  <c r="Q430"/>
  <c r="H423"/>
  <c r="M421"/>
  <c r="Q421" s="1"/>
  <c r="M422"/>
  <c r="M423"/>
  <c r="M424"/>
  <c r="M425"/>
  <c r="O425" s="1"/>
  <c r="P425" s="1"/>
  <c r="M426"/>
  <c r="M427"/>
  <c r="O427" s="1"/>
  <c r="M428"/>
  <c r="H421"/>
  <c r="H422"/>
  <c r="H424"/>
  <c r="O424" s="1"/>
  <c r="H425"/>
  <c r="H426"/>
  <c r="H428"/>
  <c r="Q422"/>
  <c r="Q423"/>
  <c r="Q424"/>
  <c r="Q425"/>
  <c r="Q426"/>
  <c r="Q427"/>
  <c r="Q428"/>
  <c r="O422"/>
  <c r="P422" s="1"/>
  <c r="O423"/>
  <c r="P424" s="1"/>
  <c r="O428"/>
  <c r="R421"/>
  <c r="R422"/>
  <c r="R424"/>
  <c r="R425"/>
  <c r="R426"/>
  <c r="R427"/>
  <c r="R428"/>
  <c r="O421" l="1"/>
  <c r="P421" s="1"/>
  <c r="O426"/>
  <c r="P428" s="1"/>
  <c r="E36" i="81"/>
  <c r="E35"/>
  <c r="E34"/>
  <c r="H31"/>
  <c r="H34" s="1"/>
  <c r="G31"/>
  <c r="H35" s="1"/>
  <c r="E31"/>
  <c r="E80" i="46"/>
  <c r="E79"/>
  <c r="E78"/>
  <c r="H76"/>
  <c r="H78" s="1"/>
  <c r="H80" s="1"/>
  <c r="G76"/>
  <c r="H79" s="1"/>
  <c r="E76"/>
  <c r="H48" i="66"/>
  <c r="H47"/>
  <c r="H44"/>
  <c r="H45"/>
  <c r="G44"/>
  <c r="G45"/>
  <c r="E44"/>
  <c r="E45"/>
  <c r="E49"/>
  <c r="E48"/>
  <c r="E47"/>
  <c r="H43"/>
  <c r="G43"/>
  <c r="E43"/>
  <c r="H79" i="37"/>
  <c r="H78"/>
  <c r="H74"/>
  <c r="H75"/>
  <c r="H76"/>
  <c r="G74"/>
  <c r="G75"/>
  <c r="G76"/>
  <c r="G72"/>
  <c r="E74"/>
  <c r="E75"/>
  <c r="E76"/>
  <c r="E80"/>
  <c r="E79"/>
  <c r="E78"/>
  <c r="H73"/>
  <c r="G73"/>
  <c r="E73"/>
  <c r="H72"/>
  <c r="E72"/>
  <c r="H71"/>
  <c r="G71"/>
  <c r="E71"/>
  <c r="H70"/>
  <c r="G70"/>
  <c r="E70"/>
  <c r="M416" i="1"/>
  <c r="Q416" s="1"/>
  <c r="M417"/>
  <c r="Q417" s="1"/>
  <c r="M418"/>
  <c r="Q418" s="1"/>
  <c r="M419"/>
  <c r="Q419" s="1"/>
  <c r="M420"/>
  <c r="Q420" s="1"/>
  <c r="H416"/>
  <c r="H417"/>
  <c r="H418"/>
  <c r="H419"/>
  <c r="H420"/>
  <c r="R414"/>
  <c r="R415"/>
  <c r="R416"/>
  <c r="R417"/>
  <c r="R418"/>
  <c r="R419"/>
  <c r="R420"/>
  <c r="M414"/>
  <c r="Q414" s="1"/>
  <c r="M415"/>
  <c r="Q415" s="1"/>
  <c r="H415"/>
  <c r="H414"/>
  <c r="J413"/>
  <c r="R413" s="1"/>
  <c r="M413"/>
  <c r="Q413" s="1"/>
  <c r="H413"/>
  <c r="J412"/>
  <c r="R412" s="1"/>
  <c r="M412"/>
  <c r="Q412" s="1"/>
  <c r="H412"/>
  <c r="J411"/>
  <c r="R411" s="1"/>
  <c r="M411"/>
  <c r="Q411" s="1"/>
  <c r="H411"/>
  <c r="J410"/>
  <c r="R410" s="1"/>
  <c r="M410"/>
  <c r="Q410" s="1"/>
  <c r="H410"/>
  <c r="J409"/>
  <c r="R409" s="1"/>
  <c r="M409"/>
  <c r="Q409" s="1"/>
  <c r="H409"/>
  <c r="O418" l="1"/>
  <c r="O420"/>
  <c r="P420" s="1"/>
  <c r="O414"/>
  <c r="O412"/>
  <c r="O410"/>
  <c r="O415"/>
  <c r="O413"/>
  <c r="O411"/>
  <c r="O409"/>
  <c r="O416"/>
  <c r="O417"/>
  <c r="H36" i="81"/>
  <c r="H49" i="66"/>
  <c r="H80" i="37"/>
  <c r="O419" i="1"/>
  <c r="P419" s="1"/>
  <c r="E10" i="95"/>
  <c r="E12" s="1"/>
  <c r="E31" i="93"/>
  <c r="E30"/>
  <c r="E29"/>
  <c r="H27"/>
  <c r="G27"/>
  <c r="E27"/>
  <c r="H26"/>
  <c r="G26"/>
  <c r="H30" s="1"/>
  <c r="E26"/>
  <c r="H16" i="94"/>
  <c r="H15"/>
  <c r="H11"/>
  <c r="H12"/>
  <c r="H13"/>
  <c r="G11"/>
  <c r="G12"/>
  <c r="G13"/>
  <c r="H10"/>
  <c r="E11"/>
  <c r="E12"/>
  <c r="E13"/>
  <c r="E17"/>
  <c r="E16"/>
  <c r="E15"/>
  <c r="G10"/>
  <c r="E10"/>
  <c r="E29" i="92"/>
  <c r="E28"/>
  <c r="E27"/>
  <c r="H25"/>
  <c r="H27" s="1"/>
  <c r="H29" s="1"/>
  <c r="G25"/>
  <c r="H28" s="1"/>
  <c r="E25"/>
  <c r="E49" i="79"/>
  <c r="E48"/>
  <c r="E47"/>
  <c r="H44"/>
  <c r="H47" s="1"/>
  <c r="H49" s="1"/>
  <c r="G44"/>
  <c r="H48" s="1"/>
  <c r="E44"/>
  <c r="E29" i="57"/>
  <c r="E28"/>
  <c r="E27"/>
  <c r="H25"/>
  <c r="H27" s="1"/>
  <c r="H29" s="1"/>
  <c r="G25"/>
  <c r="H28" s="1"/>
  <c r="E25"/>
  <c r="E69" i="39"/>
  <c r="E68"/>
  <c r="E67"/>
  <c r="H65"/>
  <c r="H67" s="1"/>
  <c r="G65"/>
  <c r="H68" s="1"/>
  <c r="E65"/>
  <c r="P418" i="1" l="1"/>
  <c r="P415"/>
  <c r="H29" i="93"/>
  <c r="H31" s="1"/>
  <c r="H17" i="94"/>
  <c r="H69" i="39"/>
  <c r="H404" i="1" l="1"/>
  <c r="H406"/>
  <c r="H407" l="1"/>
  <c r="H408"/>
  <c r="M408"/>
  <c r="M407"/>
  <c r="M406"/>
  <c r="M405"/>
  <c r="M404"/>
  <c r="M403"/>
  <c r="R408"/>
  <c r="R407"/>
  <c r="Q408" l="1"/>
  <c r="O408"/>
  <c r="Q407"/>
  <c r="O407"/>
  <c r="P408" s="1"/>
  <c r="H81" i="38"/>
  <c r="H82" s="1"/>
  <c r="C81"/>
  <c r="H53" i="30"/>
  <c r="H54"/>
  <c r="G53"/>
  <c r="G54"/>
  <c r="G52"/>
  <c r="H52"/>
  <c r="H56" s="1"/>
  <c r="E53"/>
  <c r="E54"/>
  <c r="E52"/>
  <c r="H57" l="1"/>
  <c r="H58"/>
  <c r="E45" i="69"/>
  <c r="E44"/>
  <c r="E43"/>
  <c r="H41"/>
  <c r="H43" s="1"/>
  <c r="G41"/>
  <c r="H44" s="1"/>
  <c r="E41"/>
  <c r="E65" i="46"/>
  <c r="E64"/>
  <c r="E63"/>
  <c r="H61"/>
  <c r="H63" s="1"/>
  <c r="G61"/>
  <c r="H64" s="1"/>
  <c r="E61"/>
  <c r="H77" i="38"/>
  <c r="H79" s="1"/>
  <c r="G77"/>
  <c r="H80" s="1"/>
  <c r="E77"/>
  <c r="E44" i="74"/>
  <c r="E43"/>
  <c r="E42"/>
  <c r="H40"/>
  <c r="H42" s="1"/>
  <c r="G40"/>
  <c r="H43" s="1"/>
  <c r="E40"/>
  <c r="H52" i="82"/>
  <c r="H51"/>
  <c r="H45"/>
  <c r="H46"/>
  <c r="H47"/>
  <c r="H48"/>
  <c r="G45"/>
  <c r="G46"/>
  <c r="G47"/>
  <c r="G48"/>
  <c r="E45"/>
  <c r="E46"/>
  <c r="E47"/>
  <c r="E48"/>
  <c r="E53"/>
  <c r="E52"/>
  <c r="E51"/>
  <c r="H44"/>
  <c r="H53" s="1"/>
  <c r="G44"/>
  <c r="E44"/>
  <c r="H45" i="69" l="1"/>
  <c r="H65" i="46"/>
  <c r="H44" i="74"/>
  <c r="J388" i="1"/>
  <c r="M388" l="1"/>
  <c r="H388"/>
  <c r="H48" i="34" l="1"/>
  <c r="H44"/>
  <c r="H45"/>
  <c r="G44"/>
  <c r="G45"/>
  <c r="G28" i="79" l="1"/>
  <c r="Q403" i="1" l="1"/>
  <c r="Q404"/>
  <c r="Q405"/>
  <c r="Q406"/>
  <c r="E29" i="74"/>
  <c r="E28"/>
  <c r="E27"/>
  <c r="H25"/>
  <c r="H27" s="1"/>
  <c r="G25"/>
  <c r="H28" s="1"/>
  <c r="E25"/>
  <c r="E33" i="79"/>
  <c r="E32"/>
  <c r="E31"/>
  <c r="H28"/>
  <c r="H31" s="1"/>
  <c r="H32"/>
  <c r="E28"/>
  <c r="E45" i="18"/>
  <c r="E44"/>
  <c r="E43"/>
  <c r="H41"/>
  <c r="H43" s="1"/>
  <c r="G41"/>
  <c r="H44" s="1"/>
  <c r="E41"/>
  <c r="E44" i="34"/>
  <c r="E45"/>
  <c r="E32" i="89"/>
  <c r="E31"/>
  <c r="E30"/>
  <c r="H28"/>
  <c r="H30" s="1"/>
  <c r="G28"/>
  <c r="H31" s="1"/>
  <c r="E28"/>
  <c r="E11"/>
  <c r="G11"/>
  <c r="H11"/>
  <c r="E12"/>
  <c r="G12"/>
  <c r="H12"/>
  <c r="E49" i="34"/>
  <c r="E48"/>
  <c r="E47"/>
  <c r="H43"/>
  <c r="H47" s="1"/>
  <c r="G43"/>
  <c r="E43"/>
  <c r="J381" i="1"/>
  <c r="H382"/>
  <c r="H381"/>
  <c r="H33" i="79" l="1"/>
  <c r="H29" i="74"/>
  <c r="H45" i="18"/>
  <c r="H32" i="89"/>
  <c r="H49" i="34"/>
  <c r="E94" i="33"/>
  <c r="E93"/>
  <c r="E92"/>
  <c r="H90"/>
  <c r="G90"/>
  <c r="E90"/>
  <c r="H89"/>
  <c r="G89"/>
  <c r="E89"/>
  <c r="H379" i="1"/>
  <c r="H378"/>
  <c r="H14" i="93"/>
  <c r="H13"/>
  <c r="H11"/>
  <c r="G11"/>
  <c r="E11"/>
  <c r="E15"/>
  <c r="E14"/>
  <c r="E13"/>
  <c r="H10"/>
  <c r="H15" s="1"/>
  <c r="G10"/>
  <c r="E10"/>
  <c r="E62" i="14"/>
  <c r="E61"/>
  <c r="E60"/>
  <c r="H58"/>
  <c r="H60" s="1"/>
  <c r="G58"/>
  <c r="H61" s="1"/>
  <c r="E58"/>
  <c r="H93" i="33" l="1"/>
  <c r="H92"/>
  <c r="H62" i="14"/>
  <c r="E14" i="92"/>
  <c r="E13"/>
  <c r="E12"/>
  <c r="H10"/>
  <c r="G10"/>
  <c r="H13" s="1"/>
  <c r="E10"/>
  <c r="E31" i="55"/>
  <c r="E30"/>
  <c r="E29"/>
  <c r="H27"/>
  <c r="G27"/>
  <c r="E27"/>
  <c r="H26"/>
  <c r="H29" s="1"/>
  <c r="G26"/>
  <c r="E26"/>
  <c r="H372" i="1"/>
  <c r="J372"/>
  <c r="H94" i="33" l="1"/>
  <c r="H12" i="92"/>
  <c r="H14" s="1"/>
  <c r="H30" i="55"/>
  <c r="H31"/>
  <c r="E33" i="82"/>
  <c r="E32"/>
  <c r="E31"/>
  <c r="H28"/>
  <c r="H31" s="1"/>
  <c r="G28"/>
  <c r="H32" s="1"/>
  <c r="E28"/>
  <c r="E49" i="46"/>
  <c r="E48"/>
  <c r="E47"/>
  <c r="H45"/>
  <c r="G45"/>
  <c r="E45"/>
  <c r="H44"/>
  <c r="G44"/>
  <c r="E44"/>
  <c r="J371" i="1"/>
  <c r="J370"/>
  <c r="H371"/>
  <c r="H370"/>
  <c r="H33" i="82" l="1"/>
  <c r="H48" i="46"/>
  <c r="H47"/>
  <c r="E58" i="31"/>
  <c r="G58"/>
  <c r="H58"/>
  <c r="E62"/>
  <c r="E61"/>
  <c r="E60"/>
  <c r="H60"/>
  <c r="H61"/>
  <c r="M368" i="1"/>
  <c r="H368"/>
  <c r="H49" i="46" l="1"/>
  <c r="H62" i="31"/>
  <c r="H73" i="33"/>
  <c r="H76" s="1"/>
  <c r="E78"/>
  <c r="E77"/>
  <c r="E76"/>
  <c r="H74"/>
  <c r="G74"/>
  <c r="E74"/>
  <c r="G73"/>
  <c r="H77" s="1"/>
  <c r="E73"/>
  <c r="R361" i="1"/>
  <c r="R362"/>
  <c r="R363"/>
  <c r="J423" s="1"/>
  <c r="R423" s="1"/>
  <c r="R366"/>
  <c r="J379" s="1"/>
  <c r="R367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429"/>
  <c r="R392"/>
  <c r="R393"/>
  <c r="R394"/>
  <c r="R395"/>
  <c r="R396"/>
  <c r="R397"/>
  <c r="R398"/>
  <c r="R399"/>
  <c r="R400"/>
  <c r="R401"/>
  <c r="R402"/>
  <c r="R403"/>
  <c r="R404"/>
  <c r="R405"/>
  <c r="R406"/>
  <c r="M366"/>
  <c r="Q366" s="1"/>
  <c r="M367"/>
  <c r="M369"/>
  <c r="Q369" s="1"/>
  <c r="M370"/>
  <c r="O370" s="1"/>
  <c r="M371"/>
  <c r="Q371" s="1"/>
  <c r="M372"/>
  <c r="O372" s="1"/>
  <c r="M373"/>
  <c r="Q373" s="1"/>
  <c r="M374"/>
  <c r="Q374" s="1"/>
  <c r="M375"/>
  <c r="Q375" s="1"/>
  <c r="M376"/>
  <c r="Q376" s="1"/>
  <c r="M377"/>
  <c r="Q377" s="1"/>
  <c r="M378"/>
  <c r="Q378" s="1"/>
  <c r="M379"/>
  <c r="Q379" s="1"/>
  <c r="M380"/>
  <c r="Q380" s="1"/>
  <c r="M381"/>
  <c r="Q381" s="1"/>
  <c r="M382"/>
  <c r="M383"/>
  <c r="M384"/>
  <c r="M385"/>
  <c r="M386"/>
  <c r="M387"/>
  <c r="M389"/>
  <c r="M390"/>
  <c r="M391"/>
  <c r="M429"/>
  <c r="M392"/>
  <c r="M393"/>
  <c r="M394"/>
  <c r="M395"/>
  <c r="M396"/>
  <c r="M397"/>
  <c r="M398"/>
  <c r="M399"/>
  <c r="M400"/>
  <c r="M401"/>
  <c r="M402"/>
  <c r="H366"/>
  <c r="H367"/>
  <c r="H369"/>
  <c r="H373"/>
  <c r="H374"/>
  <c r="H375"/>
  <c r="H376"/>
  <c r="H377"/>
  <c r="H380"/>
  <c r="H383"/>
  <c r="H384"/>
  <c r="H385"/>
  <c r="H386"/>
  <c r="H387"/>
  <c r="H389"/>
  <c r="H390"/>
  <c r="H391"/>
  <c r="H429"/>
  <c r="H392"/>
  <c r="H393"/>
  <c r="H394"/>
  <c r="H395"/>
  <c r="H396"/>
  <c r="H397"/>
  <c r="H398"/>
  <c r="H399"/>
  <c r="H400"/>
  <c r="H401"/>
  <c r="H402"/>
  <c r="H403"/>
  <c r="O403" s="1"/>
  <c r="O404"/>
  <c r="H405"/>
  <c r="O405" s="1"/>
  <c r="O406"/>
  <c r="Q367"/>
  <c r="Q368"/>
  <c r="Q372"/>
  <c r="O368"/>
  <c r="P368" s="1"/>
  <c r="H59" i="48"/>
  <c r="H56"/>
  <c r="G56"/>
  <c r="E56"/>
  <c r="E60"/>
  <c r="E59"/>
  <c r="E58"/>
  <c r="H55"/>
  <c r="H58" s="1"/>
  <c r="G55"/>
  <c r="E55"/>
  <c r="M364" i="1"/>
  <c r="M365"/>
  <c r="Q364"/>
  <c r="J365"/>
  <c r="R365" s="1"/>
  <c r="J364"/>
  <c r="R364" s="1"/>
  <c r="H365"/>
  <c r="H364"/>
  <c r="O364" s="1"/>
  <c r="P406" l="1"/>
  <c r="Q401"/>
  <c r="O401"/>
  <c r="P401" s="1"/>
  <c r="Q399"/>
  <c r="O399"/>
  <c r="P399" s="1"/>
  <c r="Q397"/>
  <c r="O397"/>
  <c r="Q395"/>
  <c r="O395"/>
  <c r="Q393"/>
  <c r="O393"/>
  <c r="Q429"/>
  <c r="O429"/>
  <c r="P429" s="1"/>
  <c r="Q390"/>
  <c r="O390"/>
  <c r="Q388"/>
  <c r="O388"/>
  <c r="P388" s="1"/>
  <c r="Q384"/>
  <c r="O384"/>
  <c r="P384" s="1"/>
  <c r="Q402"/>
  <c r="O402"/>
  <c r="P402" s="1"/>
  <c r="Q400"/>
  <c r="O400"/>
  <c r="P400" s="1"/>
  <c r="Q398"/>
  <c r="O398"/>
  <c r="P398" s="1"/>
  <c r="Q396"/>
  <c r="O396"/>
  <c r="Q394"/>
  <c r="O394"/>
  <c r="Q392"/>
  <c r="O392"/>
  <c r="Q391"/>
  <c r="O391"/>
  <c r="Q389"/>
  <c r="O389"/>
  <c r="P389" s="1"/>
  <c r="Q387"/>
  <c r="O387"/>
  <c r="P387" s="1"/>
  <c r="Q382"/>
  <c r="O382"/>
  <c r="Q385"/>
  <c r="O385"/>
  <c r="P385" s="1"/>
  <c r="Q383"/>
  <c r="O383"/>
  <c r="P383" s="1"/>
  <c r="Q386"/>
  <c r="O386"/>
  <c r="P386" s="1"/>
  <c r="O380"/>
  <c r="O376"/>
  <c r="O367"/>
  <c r="H78" i="33"/>
  <c r="O378" i="1"/>
  <c r="O374"/>
  <c r="P374" s="1"/>
  <c r="O366"/>
  <c r="P367" s="1"/>
  <c r="Q370"/>
  <c r="O381"/>
  <c r="O379"/>
  <c r="O377"/>
  <c r="O375"/>
  <c r="P375" s="1"/>
  <c r="O373"/>
  <c r="P373" s="1"/>
  <c r="O371"/>
  <c r="P371" s="1"/>
  <c r="O369"/>
  <c r="P369" s="1"/>
  <c r="O365"/>
  <c r="P365" s="1"/>
  <c r="Q365"/>
  <c r="H60" i="48"/>
  <c r="P392" i="1" l="1"/>
  <c r="P397"/>
  <c r="P382"/>
  <c r="P377"/>
  <c r="P379"/>
  <c r="E14" i="91"/>
  <c r="E13"/>
  <c r="E12"/>
  <c r="H10"/>
  <c r="H12" s="1"/>
  <c r="G10"/>
  <c r="H13" s="1"/>
  <c r="E10"/>
  <c r="E16" i="90"/>
  <c r="E15"/>
  <c r="E14"/>
  <c r="H12"/>
  <c r="G12"/>
  <c r="E12"/>
  <c r="H11"/>
  <c r="G11"/>
  <c r="E11"/>
  <c r="H10"/>
  <c r="H14" s="1"/>
  <c r="G10"/>
  <c r="E10"/>
  <c r="M361" i="1"/>
  <c r="M362"/>
  <c r="Q362" s="1"/>
  <c r="M363"/>
  <c r="M360"/>
  <c r="Q360" s="1"/>
  <c r="H362"/>
  <c r="H363"/>
  <c r="H361"/>
  <c r="R360"/>
  <c r="H360"/>
  <c r="H14" i="91" l="1"/>
  <c r="O360" i="1"/>
  <c r="O362"/>
  <c r="O361"/>
  <c r="O363"/>
  <c r="P363" s="1"/>
  <c r="Q363"/>
  <c r="Q361"/>
  <c r="H15" i="90"/>
  <c r="H16" s="1"/>
  <c r="C12" i="13"/>
  <c r="E14" i="24"/>
  <c r="E13"/>
  <c r="E12"/>
  <c r="H10"/>
  <c r="H12" s="1"/>
  <c r="G10"/>
  <c r="H13" s="1"/>
  <c r="E10"/>
  <c r="E16" i="20"/>
  <c r="E15"/>
  <c r="E14"/>
  <c r="H12"/>
  <c r="G12"/>
  <c r="E12"/>
  <c r="H11"/>
  <c r="G11"/>
  <c r="E11"/>
  <c r="H10"/>
  <c r="H14" s="1"/>
  <c r="G10"/>
  <c r="H15" s="1"/>
  <c r="E10"/>
  <c r="E14" i="17"/>
  <c r="E13"/>
  <c r="E12"/>
  <c r="H10"/>
  <c r="H12" s="1"/>
  <c r="G10"/>
  <c r="H13" s="1"/>
  <c r="E10"/>
  <c r="E16" i="12"/>
  <c r="E15"/>
  <c r="E14"/>
  <c r="H12"/>
  <c r="E12"/>
  <c r="D12"/>
  <c r="G12" s="1"/>
  <c r="H11"/>
  <c r="E11"/>
  <c r="D11"/>
  <c r="G11" s="1"/>
  <c r="H10"/>
  <c r="H14" s="1"/>
  <c r="E10"/>
  <c r="D10"/>
  <c r="G10" s="1"/>
  <c r="E15" i="7"/>
  <c r="E14"/>
  <c r="E13"/>
  <c r="H11"/>
  <c r="G11"/>
  <c r="E11"/>
  <c r="H10"/>
  <c r="H13" s="1"/>
  <c r="H15" s="1"/>
  <c r="G10"/>
  <c r="H14" s="1"/>
  <c r="E10"/>
  <c r="E65" i="6"/>
  <c r="E64"/>
  <c r="E63"/>
  <c r="H61"/>
  <c r="H63" s="1"/>
  <c r="H65" s="1"/>
  <c r="G61"/>
  <c r="H64" s="1"/>
  <c r="E61"/>
  <c r="E49"/>
  <c r="E48"/>
  <c r="E47"/>
  <c r="H45"/>
  <c r="G45"/>
  <c r="E45"/>
  <c r="H44"/>
  <c r="G44"/>
  <c r="E44"/>
  <c r="H43"/>
  <c r="H47" s="1"/>
  <c r="H49" s="1"/>
  <c r="G43"/>
  <c r="H48" s="1"/>
  <c r="E43"/>
  <c r="E31"/>
  <c r="E30"/>
  <c r="E29"/>
  <c r="H27"/>
  <c r="G27"/>
  <c r="E27"/>
  <c r="H26"/>
  <c r="G26"/>
  <c r="E26"/>
  <c r="H25"/>
  <c r="G25"/>
  <c r="E25"/>
  <c r="H24"/>
  <c r="G24"/>
  <c r="E24"/>
  <c r="H23"/>
  <c r="G23"/>
  <c r="E23"/>
  <c r="H22"/>
  <c r="G22"/>
  <c r="E22"/>
  <c r="H21"/>
  <c r="G21"/>
  <c r="E21"/>
  <c r="H20"/>
  <c r="G20"/>
  <c r="E20"/>
  <c r="H19"/>
  <c r="G19"/>
  <c r="E19"/>
  <c r="H18"/>
  <c r="G18"/>
  <c r="E18"/>
  <c r="H17"/>
  <c r="G17"/>
  <c r="E17"/>
  <c r="H16"/>
  <c r="G16"/>
  <c r="E16"/>
  <c r="H15"/>
  <c r="G15"/>
  <c r="E15"/>
  <c r="H14"/>
  <c r="G14"/>
  <c r="E14"/>
  <c r="H13"/>
  <c r="G13"/>
  <c r="E13"/>
  <c r="H12"/>
  <c r="G12"/>
  <c r="E12"/>
  <c r="H11"/>
  <c r="G11"/>
  <c r="E11"/>
  <c r="H10"/>
  <c r="H29" s="1"/>
  <c r="G10"/>
  <c r="H30" s="1"/>
  <c r="E10"/>
  <c r="H37" i="4"/>
  <c r="G37"/>
  <c r="E37"/>
  <c r="H36"/>
  <c r="G36"/>
  <c r="E36"/>
  <c r="H35"/>
  <c r="G35"/>
  <c r="E35"/>
  <c r="H34"/>
  <c r="G34"/>
  <c r="E34"/>
  <c r="H33"/>
  <c r="G33"/>
  <c r="E33"/>
  <c r="H32"/>
  <c r="G32"/>
  <c r="E32"/>
  <c r="H31"/>
  <c r="G31"/>
  <c r="E31"/>
  <c r="H30"/>
  <c r="G30"/>
  <c r="E30"/>
  <c r="H29"/>
  <c r="G29"/>
  <c r="E29"/>
  <c r="H28"/>
  <c r="G28"/>
  <c r="E28"/>
  <c r="H27"/>
  <c r="H39" s="1"/>
  <c r="H41" s="1"/>
  <c r="G27"/>
  <c r="H40" s="1"/>
  <c r="E27"/>
  <c r="H17"/>
  <c r="G17"/>
  <c r="E17"/>
  <c r="H16"/>
  <c r="G16"/>
  <c r="E16"/>
  <c r="H15"/>
  <c r="G15"/>
  <c r="E15"/>
  <c r="H14"/>
  <c r="G14"/>
  <c r="E14"/>
  <c r="H13"/>
  <c r="G13"/>
  <c r="E13"/>
  <c r="H12"/>
  <c r="G12"/>
  <c r="E12"/>
  <c r="H11"/>
  <c r="G11"/>
  <c r="E11"/>
  <c r="H10"/>
  <c r="H19" s="1"/>
  <c r="H21" s="1"/>
  <c r="G10"/>
  <c r="H20" s="1"/>
  <c r="E10"/>
  <c r="E30" i="10"/>
  <c r="E29"/>
  <c r="E28"/>
  <c r="H26"/>
  <c r="H28" s="1"/>
  <c r="H30" s="1"/>
  <c r="G26"/>
  <c r="H29" s="1"/>
  <c r="E26"/>
  <c r="E15"/>
  <c r="E14"/>
  <c r="E13"/>
  <c r="H11"/>
  <c r="G11"/>
  <c r="E11"/>
  <c r="H10"/>
  <c r="H13" s="1"/>
  <c r="G10"/>
  <c r="H14" s="1"/>
  <c r="E10"/>
  <c r="E50" i="16"/>
  <c r="E49"/>
  <c r="E48"/>
  <c r="H46"/>
  <c r="G46"/>
  <c r="E46"/>
  <c r="H45"/>
  <c r="G45"/>
  <c r="E45"/>
  <c r="H44"/>
  <c r="H48" s="1"/>
  <c r="G44"/>
  <c r="H49" s="1"/>
  <c r="E44"/>
  <c r="E32"/>
  <c r="E31"/>
  <c r="E30"/>
  <c r="H28"/>
  <c r="G28"/>
  <c r="E28"/>
  <c r="H27"/>
  <c r="G27"/>
  <c r="E27"/>
  <c r="H26"/>
  <c r="H30" s="1"/>
  <c r="G26"/>
  <c r="H31" s="1"/>
  <c r="E26"/>
  <c r="E14"/>
  <c r="E13"/>
  <c r="E12"/>
  <c r="H10"/>
  <c r="H12" s="1"/>
  <c r="G10"/>
  <c r="H13" s="1"/>
  <c r="E10"/>
  <c r="E15" i="27"/>
  <c r="E14"/>
  <c r="E13"/>
  <c r="H11"/>
  <c r="H13" s="1"/>
  <c r="G11"/>
  <c r="E11"/>
  <c r="H10"/>
  <c r="G10"/>
  <c r="H14" s="1"/>
  <c r="E10"/>
  <c r="E31" i="8"/>
  <c r="E30"/>
  <c r="E29"/>
  <c r="H27"/>
  <c r="G27"/>
  <c r="E27"/>
  <c r="H26"/>
  <c r="G26"/>
  <c r="E26"/>
  <c r="H25"/>
  <c r="H29" s="1"/>
  <c r="H31" s="1"/>
  <c r="G25"/>
  <c r="H30" s="1"/>
  <c r="E25"/>
  <c r="E14"/>
  <c r="E13"/>
  <c r="E12"/>
  <c r="H10"/>
  <c r="H12" s="1"/>
  <c r="H14" s="1"/>
  <c r="G10"/>
  <c r="H13" s="1"/>
  <c r="E10"/>
  <c r="E41" i="30"/>
  <c r="E40"/>
  <c r="E39"/>
  <c r="H37"/>
  <c r="H39" s="1"/>
  <c r="G37"/>
  <c r="H40" s="1"/>
  <c r="E37"/>
  <c r="E26"/>
  <c r="E25"/>
  <c r="E24"/>
  <c r="H22"/>
  <c r="G22"/>
  <c r="E22"/>
  <c r="H21"/>
  <c r="G21"/>
  <c r="E21"/>
  <c r="H20"/>
  <c r="G20"/>
  <c r="E20"/>
  <c r="H19"/>
  <c r="G19"/>
  <c r="E19"/>
  <c r="H18"/>
  <c r="G18"/>
  <c r="E18"/>
  <c r="H17"/>
  <c r="G17"/>
  <c r="E17"/>
  <c r="H16"/>
  <c r="G16"/>
  <c r="E16"/>
  <c r="H15"/>
  <c r="G15"/>
  <c r="E15"/>
  <c r="H14"/>
  <c r="G14"/>
  <c r="E14"/>
  <c r="H13"/>
  <c r="G13"/>
  <c r="E13"/>
  <c r="H12"/>
  <c r="G12"/>
  <c r="E12"/>
  <c r="H11"/>
  <c r="G11"/>
  <c r="E11"/>
  <c r="H10"/>
  <c r="G10"/>
  <c r="E10"/>
  <c r="E14" i="35"/>
  <c r="H13"/>
  <c r="E13"/>
  <c r="E12"/>
  <c r="H10"/>
  <c r="H12" s="1"/>
  <c r="H14" s="1"/>
  <c r="G10"/>
  <c r="E10"/>
  <c r="E15" i="36"/>
  <c r="E14"/>
  <c r="E13"/>
  <c r="H11"/>
  <c r="G11"/>
  <c r="E11"/>
  <c r="H10"/>
  <c r="H13" s="1"/>
  <c r="G10"/>
  <c r="H14" s="1"/>
  <c r="E10"/>
  <c r="E30" i="18"/>
  <c r="E29"/>
  <c r="E28"/>
  <c r="H26"/>
  <c r="H28" s="1"/>
  <c r="G26"/>
  <c r="H29" s="1"/>
  <c r="E26"/>
  <c r="E15"/>
  <c r="E14"/>
  <c r="E13"/>
  <c r="H11"/>
  <c r="H13" s="1"/>
  <c r="G11"/>
  <c r="E11"/>
  <c r="H10"/>
  <c r="G10"/>
  <c r="H14" s="1"/>
  <c r="E10"/>
  <c r="E16" i="41"/>
  <c r="E15"/>
  <c r="E14"/>
  <c r="H12"/>
  <c r="G12"/>
  <c r="E12"/>
  <c r="H11"/>
  <c r="G11"/>
  <c r="H15" s="1"/>
  <c r="E11"/>
  <c r="H10"/>
  <c r="H14" s="1"/>
  <c r="H16" s="1"/>
  <c r="G10"/>
  <c r="E10"/>
  <c r="E14" i="42"/>
  <c r="E13"/>
  <c r="E12"/>
  <c r="H10"/>
  <c r="H12" s="1"/>
  <c r="H14" s="1"/>
  <c r="G10"/>
  <c r="H13" s="1"/>
  <c r="E10"/>
  <c r="E14" i="44"/>
  <c r="H13"/>
  <c r="E13"/>
  <c r="E12"/>
  <c r="H10"/>
  <c r="H12" s="1"/>
  <c r="H14" s="1"/>
  <c r="G10"/>
  <c r="E10"/>
  <c r="E32" i="34"/>
  <c r="E31"/>
  <c r="E30"/>
  <c r="H28"/>
  <c r="H30" s="1"/>
  <c r="G28"/>
  <c r="H31" s="1"/>
  <c r="E28"/>
  <c r="E16"/>
  <c r="E15"/>
  <c r="E14"/>
  <c r="H12"/>
  <c r="G12"/>
  <c r="E12"/>
  <c r="H11"/>
  <c r="G11"/>
  <c r="E11"/>
  <c r="H10"/>
  <c r="G10"/>
  <c r="E10"/>
  <c r="E31" i="47"/>
  <c r="E30"/>
  <c r="E29"/>
  <c r="H27"/>
  <c r="G27"/>
  <c r="E27"/>
  <c r="H26"/>
  <c r="H29" s="1"/>
  <c r="H31" s="1"/>
  <c r="G26"/>
  <c r="H30" s="1"/>
  <c r="E26"/>
  <c r="E14"/>
  <c r="E13"/>
  <c r="E12"/>
  <c r="H10"/>
  <c r="H12" s="1"/>
  <c r="H14" s="1"/>
  <c r="G10"/>
  <c r="H13" s="1"/>
  <c r="E10"/>
  <c r="E31" i="21"/>
  <c r="E30"/>
  <c r="E29"/>
  <c r="H27"/>
  <c r="H29" s="1"/>
  <c r="G27"/>
  <c r="E27"/>
  <c r="H26"/>
  <c r="G26"/>
  <c r="H30" s="1"/>
  <c r="E26"/>
  <c r="E15"/>
  <c r="E14"/>
  <c r="E13"/>
  <c r="H11"/>
  <c r="H13" s="1"/>
  <c r="G11"/>
  <c r="E11"/>
  <c r="H10"/>
  <c r="G10"/>
  <c r="H14" s="1"/>
  <c r="E10"/>
  <c r="E15" i="49"/>
  <c r="E14"/>
  <c r="E13"/>
  <c r="H11"/>
  <c r="H13" s="1"/>
  <c r="G11"/>
  <c r="E11"/>
  <c r="H10"/>
  <c r="G10"/>
  <c r="H14" s="1"/>
  <c r="E10"/>
  <c r="E16" i="50"/>
  <c r="E15"/>
  <c r="E14"/>
  <c r="H12"/>
  <c r="G12"/>
  <c r="E12"/>
  <c r="H11"/>
  <c r="G11"/>
  <c r="H15" s="1"/>
  <c r="E11"/>
  <c r="H10"/>
  <c r="H14" s="1"/>
  <c r="H16" s="1"/>
  <c r="G10"/>
  <c r="E10"/>
  <c r="E17" i="51"/>
  <c r="E16"/>
  <c r="E15"/>
  <c r="H13"/>
  <c r="G13"/>
  <c r="E13"/>
  <c r="H12"/>
  <c r="G12"/>
  <c r="E12"/>
  <c r="H11"/>
  <c r="G11"/>
  <c r="E11"/>
  <c r="H10"/>
  <c r="H15" s="1"/>
  <c r="H17" s="1"/>
  <c r="G10"/>
  <c r="H16" s="1"/>
  <c r="E10"/>
  <c r="E14" i="52"/>
  <c r="E13"/>
  <c r="E12"/>
  <c r="H10"/>
  <c r="H12" s="1"/>
  <c r="H14" s="1"/>
  <c r="G10"/>
  <c r="H13" s="1"/>
  <c r="E10"/>
  <c r="E15" i="53"/>
  <c r="E14"/>
  <c r="E13"/>
  <c r="H11"/>
  <c r="H13" s="1"/>
  <c r="G11"/>
  <c r="E11"/>
  <c r="H10"/>
  <c r="G10"/>
  <c r="H14" s="1"/>
  <c r="E10"/>
  <c r="E16" i="54"/>
  <c r="E15"/>
  <c r="E14"/>
  <c r="H12"/>
  <c r="G12"/>
  <c r="E12"/>
  <c r="H11"/>
  <c r="G11"/>
  <c r="H15" s="1"/>
  <c r="E11"/>
  <c r="H10"/>
  <c r="H14" s="1"/>
  <c r="H16" s="1"/>
  <c r="G10"/>
  <c r="E10"/>
  <c r="E15" i="55"/>
  <c r="E14"/>
  <c r="E13"/>
  <c r="H11"/>
  <c r="G11"/>
  <c r="E11"/>
  <c r="H10"/>
  <c r="H13" s="1"/>
  <c r="H15" s="1"/>
  <c r="G10"/>
  <c r="H14" s="1"/>
  <c r="E10"/>
  <c r="E14" i="57"/>
  <c r="E13"/>
  <c r="E12"/>
  <c r="H10"/>
  <c r="H12" s="1"/>
  <c r="H14" s="1"/>
  <c r="G10"/>
  <c r="H13" s="1"/>
  <c r="E10"/>
  <c r="E15" i="58"/>
  <c r="E14"/>
  <c r="E13"/>
  <c r="H11"/>
  <c r="H13" s="1"/>
  <c r="G11"/>
  <c r="E11"/>
  <c r="H10"/>
  <c r="G10"/>
  <c r="H14" s="1"/>
  <c r="E10"/>
  <c r="E15" i="59"/>
  <c r="E14"/>
  <c r="E13"/>
  <c r="H11"/>
  <c r="H13" s="1"/>
  <c r="G11"/>
  <c r="E11"/>
  <c r="H10"/>
  <c r="G10"/>
  <c r="H14" s="1"/>
  <c r="E10"/>
  <c r="E58" i="37"/>
  <c r="E57"/>
  <c r="E56"/>
  <c r="H54"/>
  <c r="G54"/>
  <c r="E54"/>
  <c r="H53"/>
  <c r="G53"/>
  <c r="E53"/>
  <c r="H52"/>
  <c r="H56" s="1"/>
  <c r="G52"/>
  <c r="E52"/>
  <c r="H51"/>
  <c r="G51"/>
  <c r="H57" s="1"/>
  <c r="E51"/>
  <c r="E39"/>
  <c r="E38"/>
  <c r="E37"/>
  <c r="H34"/>
  <c r="H37" s="1"/>
  <c r="G34"/>
  <c r="H38" s="1"/>
  <c r="E34"/>
  <c r="E22"/>
  <c r="E21"/>
  <c r="E20"/>
  <c r="H17"/>
  <c r="G17"/>
  <c r="E17"/>
  <c r="H16"/>
  <c r="G16"/>
  <c r="E16"/>
  <c r="H15"/>
  <c r="G15"/>
  <c r="E15"/>
  <c r="H14"/>
  <c r="G14"/>
  <c r="E14"/>
  <c r="H13"/>
  <c r="G13"/>
  <c r="E13"/>
  <c r="H12"/>
  <c r="G12"/>
  <c r="E12"/>
  <c r="H11"/>
  <c r="G11"/>
  <c r="E11"/>
  <c r="H10"/>
  <c r="G10"/>
  <c r="E10"/>
  <c r="E16" i="61"/>
  <c r="E15"/>
  <c r="E14"/>
  <c r="H12"/>
  <c r="G12"/>
  <c r="E12"/>
  <c r="H11"/>
  <c r="G11"/>
  <c r="E11"/>
  <c r="H10"/>
  <c r="H14" s="1"/>
  <c r="G10"/>
  <c r="H15" s="1"/>
  <c r="E10"/>
  <c r="E15" i="62"/>
  <c r="E14"/>
  <c r="E13"/>
  <c r="H11"/>
  <c r="H13" s="1"/>
  <c r="G11"/>
  <c r="E11"/>
  <c r="H10"/>
  <c r="G10"/>
  <c r="H14" s="1"/>
  <c r="E10"/>
  <c r="E14" i="63"/>
  <c r="H13"/>
  <c r="E13"/>
  <c r="E12"/>
  <c r="H10"/>
  <c r="H12" s="1"/>
  <c r="H14" s="1"/>
  <c r="G10"/>
  <c r="E10"/>
  <c r="E15" i="64"/>
  <c r="E14"/>
  <c r="E13"/>
  <c r="H11"/>
  <c r="G11"/>
  <c r="E11"/>
  <c r="H10"/>
  <c r="H13" s="1"/>
  <c r="H15" s="1"/>
  <c r="G10"/>
  <c r="H14" s="1"/>
  <c r="E10"/>
  <c r="E15" i="65"/>
  <c r="E14"/>
  <c r="E13"/>
  <c r="H11"/>
  <c r="G11"/>
  <c r="E11"/>
  <c r="H10"/>
  <c r="H13" s="1"/>
  <c r="G10"/>
  <c r="H14" s="1"/>
  <c r="E10"/>
  <c r="E50" i="40"/>
  <c r="E49"/>
  <c r="E48"/>
  <c r="H46"/>
  <c r="H48" s="1"/>
  <c r="G46"/>
  <c r="H49" s="1"/>
  <c r="E46"/>
  <c r="E35"/>
  <c r="E34"/>
  <c r="E33"/>
  <c r="H31"/>
  <c r="G31"/>
  <c r="E31"/>
  <c r="H30"/>
  <c r="G30"/>
  <c r="E30"/>
  <c r="H29"/>
  <c r="G29"/>
  <c r="E29"/>
  <c r="H28"/>
  <c r="G28"/>
  <c r="E28"/>
  <c r="H27"/>
  <c r="G27"/>
  <c r="E27"/>
  <c r="H26"/>
  <c r="G26"/>
  <c r="H34" s="1"/>
  <c r="E26"/>
  <c r="H25"/>
  <c r="H33" s="1"/>
  <c r="H35" s="1"/>
  <c r="G25"/>
  <c r="E25"/>
  <c r="E15"/>
  <c r="E14"/>
  <c r="E13"/>
  <c r="H11"/>
  <c r="G11"/>
  <c r="E11"/>
  <c r="H10"/>
  <c r="H13" s="1"/>
  <c r="G10"/>
  <c r="E10"/>
  <c r="E33" i="46"/>
  <c r="E32"/>
  <c r="E31"/>
  <c r="H29"/>
  <c r="G29"/>
  <c r="E29"/>
  <c r="H28"/>
  <c r="G28"/>
  <c r="E28"/>
  <c r="H27"/>
  <c r="H31" s="1"/>
  <c r="G27"/>
  <c r="E27"/>
  <c r="H26"/>
  <c r="G26"/>
  <c r="H32" s="1"/>
  <c r="E26"/>
  <c r="E15"/>
  <c r="E14"/>
  <c r="E13"/>
  <c r="H11"/>
  <c r="G11"/>
  <c r="E11"/>
  <c r="H10"/>
  <c r="G10"/>
  <c r="E10"/>
  <c r="E66" i="38"/>
  <c r="E65"/>
  <c r="E64"/>
  <c r="H62"/>
  <c r="G62"/>
  <c r="E62"/>
  <c r="H61"/>
  <c r="G61"/>
  <c r="H65" s="1"/>
  <c r="E61"/>
  <c r="E50"/>
  <c r="E49"/>
  <c r="E48"/>
  <c r="H46"/>
  <c r="G46"/>
  <c r="E46"/>
  <c r="H45"/>
  <c r="G45"/>
  <c r="E45"/>
  <c r="E34"/>
  <c r="E33"/>
  <c r="E32"/>
  <c r="H30"/>
  <c r="H32" s="1"/>
  <c r="G30"/>
  <c r="H33" s="1"/>
  <c r="E30"/>
  <c r="E18"/>
  <c r="E17"/>
  <c r="E16"/>
  <c r="H14"/>
  <c r="G14"/>
  <c r="E14"/>
  <c r="H13"/>
  <c r="G13"/>
  <c r="E13"/>
  <c r="H12"/>
  <c r="G12"/>
  <c r="E12"/>
  <c r="H11"/>
  <c r="G11"/>
  <c r="E11"/>
  <c r="H10"/>
  <c r="H16" s="1"/>
  <c r="G10"/>
  <c r="E10"/>
  <c r="E42" i="22"/>
  <c r="E41"/>
  <c r="E40"/>
  <c r="H38"/>
  <c r="G38"/>
  <c r="E38"/>
  <c r="H37"/>
  <c r="G37"/>
  <c r="E37"/>
  <c r="H36"/>
  <c r="G36"/>
  <c r="E36"/>
  <c r="H35"/>
  <c r="G35"/>
  <c r="E35"/>
  <c r="H34"/>
  <c r="G34"/>
  <c r="E34"/>
  <c r="H33"/>
  <c r="G33"/>
  <c r="E33"/>
  <c r="H32"/>
  <c r="H40" s="1"/>
  <c r="G32"/>
  <c r="E32"/>
  <c r="H31"/>
  <c r="G31"/>
  <c r="H41" s="1"/>
  <c r="E31"/>
  <c r="E18"/>
  <c r="E17"/>
  <c r="E16"/>
  <c r="H14"/>
  <c r="G14"/>
  <c r="E14"/>
  <c r="H13"/>
  <c r="G13"/>
  <c r="E13"/>
  <c r="H12"/>
  <c r="G12"/>
  <c r="E12"/>
  <c r="H11"/>
  <c r="G11"/>
  <c r="H17" s="1"/>
  <c r="E11"/>
  <c r="H10"/>
  <c r="H16" s="1"/>
  <c r="H18" s="1"/>
  <c r="G10"/>
  <c r="E10"/>
  <c r="E17" i="67"/>
  <c r="E16"/>
  <c r="E15"/>
  <c r="H13"/>
  <c r="G13"/>
  <c r="E13"/>
  <c r="H12"/>
  <c r="G12"/>
  <c r="E12"/>
  <c r="H11"/>
  <c r="G11"/>
  <c r="E11"/>
  <c r="H10"/>
  <c r="H15" s="1"/>
  <c r="G10"/>
  <c r="H16" s="1"/>
  <c r="E10"/>
  <c r="E31" i="26"/>
  <c r="E30"/>
  <c r="E29"/>
  <c r="H27"/>
  <c r="G27"/>
  <c r="E27"/>
  <c r="H26"/>
  <c r="H29" s="1"/>
  <c r="H31" s="1"/>
  <c r="G26"/>
  <c r="H30" s="1"/>
  <c r="E26"/>
  <c r="E14"/>
  <c r="E13"/>
  <c r="E12"/>
  <c r="H10"/>
  <c r="H12" s="1"/>
  <c r="H14" s="1"/>
  <c r="G10"/>
  <c r="H13" s="1"/>
  <c r="E10"/>
  <c r="E15" i="68"/>
  <c r="E14"/>
  <c r="E13"/>
  <c r="H11"/>
  <c r="H13" s="1"/>
  <c r="G11"/>
  <c r="E11"/>
  <c r="H10"/>
  <c r="G10"/>
  <c r="H14" s="1"/>
  <c r="E10"/>
  <c r="E31" i="66"/>
  <c r="H30"/>
  <c r="E30"/>
  <c r="E29"/>
  <c r="H27"/>
  <c r="H29" s="1"/>
  <c r="H31" s="1"/>
  <c r="G27"/>
  <c r="E27"/>
  <c r="E16"/>
  <c r="E15"/>
  <c r="E14"/>
  <c r="H12"/>
  <c r="G12"/>
  <c r="E12"/>
  <c r="H11"/>
  <c r="G11"/>
  <c r="E11"/>
  <c r="H10"/>
  <c r="H14" s="1"/>
  <c r="H16" s="1"/>
  <c r="G10"/>
  <c r="H15" s="1"/>
  <c r="E10"/>
  <c r="E15" i="70"/>
  <c r="E14"/>
  <c r="E13"/>
  <c r="H11"/>
  <c r="H13" s="1"/>
  <c r="G11"/>
  <c r="E11"/>
  <c r="H10"/>
  <c r="G10"/>
  <c r="H14" s="1"/>
  <c r="E10"/>
  <c r="E14" i="71"/>
  <c r="H13"/>
  <c r="E13"/>
  <c r="E12"/>
  <c r="H10"/>
  <c r="H12" s="1"/>
  <c r="H14" s="1"/>
  <c r="G10"/>
  <c r="E10"/>
  <c r="E15" i="72"/>
  <c r="E14"/>
  <c r="E13"/>
  <c r="H11"/>
  <c r="G11"/>
  <c r="E11"/>
  <c r="H10"/>
  <c r="H13" s="1"/>
  <c r="G10"/>
  <c r="H14" s="1"/>
  <c r="E10"/>
  <c r="E16" i="73"/>
  <c r="E15"/>
  <c r="E14"/>
  <c r="H12"/>
  <c r="G12"/>
  <c r="E12"/>
  <c r="H11"/>
  <c r="G11"/>
  <c r="E11"/>
  <c r="H10"/>
  <c r="H14" s="1"/>
  <c r="G10"/>
  <c r="H15" s="1"/>
  <c r="E10"/>
  <c r="E14" i="74"/>
  <c r="H13"/>
  <c r="E13"/>
  <c r="E12"/>
  <c r="H10"/>
  <c r="H12" s="1"/>
  <c r="H14" s="1"/>
  <c r="G10"/>
  <c r="E10"/>
  <c r="E14" i="75"/>
  <c r="E13"/>
  <c r="E12"/>
  <c r="H10"/>
  <c r="H12" s="1"/>
  <c r="H14" s="1"/>
  <c r="G10"/>
  <c r="H13" s="1"/>
  <c r="E10"/>
  <c r="E20" i="76"/>
  <c r="E19"/>
  <c r="E18"/>
  <c r="H15"/>
  <c r="G15"/>
  <c r="E15"/>
  <c r="H14"/>
  <c r="G14"/>
  <c r="E14"/>
  <c r="H13"/>
  <c r="G13"/>
  <c r="E13"/>
  <c r="H12"/>
  <c r="G12"/>
  <c r="E12"/>
  <c r="H11"/>
  <c r="H18" s="1"/>
  <c r="G11"/>
  <c r="E11"/>
  <c r="H10"/>
  <c r="G10"/>
  <c r="H19" s="1"/>
  <c r="E10"/>
  <c r="E17" i="78"/>
  <c r="E16"/>
  <c r="E15"/>
  <c r="H12"/>
  <c r="G12"/>
  <c r="E12"/>
  <c r="H11"/>
  <c r="G11"/>
  <c r="H16" s="1"/>
  <c r="E11"/>
  <c r="H10"/>
  <c r="H15" s="1"/>
  <c r="H17" s="1"/>
  <c r="G10"/>
  <c r="E10"/>
  <c r="E47" i="14"/>
  <c r="E46"/>
  <c r="E45"/>
  <c r="H43"/>
  <c r="H45" s="1"/>
  <c r="G43"/>
  <c r="H46" s="1"/>
  <c r="E43"/>
  <c r="E31"/>
  <c r="E30"/>
  <c r="E29"/>
  <c r="H27"/>
  <c r="H29" s="1"/>
  <c r="G27"/>
  <c r="E27"/>
  <c r="H26"/>
  <c r="G26"/>
  <c r="H30" s="1"/>
  <c r="E26"/>
  <c r="E15"/>
  <c r="E14"/>
  <c r="E13"/>
  <c r="H11"/>
  <c r="H13" s="1"/>
  <c r="G11"/>
  <c r="E11"/>
  <c r="H10"/>
  <c r="G10"/>
  <c r="H14" s="1"/>
  <c r="E10"/>
  <c r="E48" i="45"/>
  <c r="H47"/>
  <c r="E47"/>
  <c r="E46"/>
  <c r="H44"/>
  <c r="H46" s="1"/>
  <c r="H48" s="1"/>
  <c r="G44"/>
  <c r="E44"/>
  <c r="E33"/>
  <c r="E32"/>
  <c r="E31"/>
  <c r="H29"/>
  <c r="G29"/>
  <c r="E29"/>
  <c r="H28"/>
  <c r="H31" s="1"/>
  <c r="G28"/>
  <c r="H32" s="1"/>
  <c r="E28"/>
  <c r="E16"/>
  <c r="E15"/>
  <c r="E14"/>
  <c r="H12"/>
  <c r="G12"/>
  <c r="E12"/>
  <c r="H11"/>
  <c r="G11"/>
  <c r="E11"/>
  <c r="H10"/>
  <c r="H14" s="1"/>
  <c r="G10"/>
  <c r="H15" s="1"/>
  <c r="E10"/>
  <c r="E17" i="79"/>
  <c r="E16"/>
  <c r="E15"/>
  <c r="H12"/>
  <c r="G12"/>
  <c r="E12"/>
  <c r="H11"/>
  <c r="G11"/>
  <c r="E11"/>
  <c r="H10"/>
  <c r="G10"/>
  <c r="E10"/>
  <c r="E19" i="81"/>
  <c r="E18"/>
  <c r="E17"/>
  <c r="H14"/>
  <c r="G14"/>
  <c r="E14"/>
  <c r="H13"/>
  <c r="G13"/>
  <c r="E13"/>
  <c r="H12"/>
  <c r="G12"/>
  <c r="E12"/>
  <c r="H11"/>
  <c r="G11"/>
  <c r="E11"/>
  <c r="H10"/>
  <c r="G10"/>
  <c r="H18" s="1"/>
  <c r="E10"/>
  <c r="E31" i="15"/>
  <c r="E30"/>
  <c r="E29"/>
  <c r="H27"/>
  <c r="H29" s="1"/>
  <c r="G27"/>
  <c r="E27"/>
  <c r="H26"/>
  <c r="G26"/>
  <c r="H30" s="1"/>
  <c r="E26"/>
  <c r="E15"/>
  <c r="E14"/>
  <c r="E13"/>
  <c r="H11"/>
  <c r="H13" s="1"/>
  <c r="G11"/>
  <c r="E11"/>
  <c r="H10"/>
  <c r="G10"/>
  <c r="H14" s="1"/>
  <c r="E10"/>
  <c r="E46" i="31"/>
  <c r="E45"/>
  <c r="E44"/>
  <c r="H42"/>
  <c r="G42"/>
  <c r="E42"/>
  <c r="H41"/>
  <c r="G41"/>
  <c r="E41"/>
  <c r="E30"/>
  <c r="E29"/>
  <c r="E28"/>
  <c r="H26"/>
  <c r="H28" s="1"/>
  <c r="G26"/>
  <c r="H29" s="1"/>
  <c r="E26"/>
  <c r="E15"/>
  <c r="E14"/>
  <c r="E13"/>
  <c r="H11"/>
  <c r="G11"/>
  <c r="E11"/>
  <c r="H10"/>
  <c r="G10"/>
  <c r="E10"/>
  <c r="E16" i="82"/>
  <c r="E15"/>
  <c r="E14"/>
  <c r="H11"/>
  <c r="G11"/>
  <c r="E11"/>
  <c r="H10"/>
  <c r="G10"/>
  <c r="E10"/>
  <c r="E31" i="60"/>
  <c r="E30"/>
  <c r="E29"/>
  <c r="H27"/>
  <c r="G27"/>
  <c r="E27"/>
  <c r="H26"/>
  <c r="H29" s="1"/>
  <c r="G26"/>
  <c r="H30" s="1"/>
  <c r="E26"/>
  <c r="E15"/>
  <c r="E14"/>
  <c r="E13"/>
  <c r="H11"/>
  <c r="G11"/>
  <c r="E11"/>
  <c r="H10"/>
  <c r="H13" s="1"/>
  <c r="H15" s="1"/>
  <c r="G10"/>
  <c r="H14" s="1"/>
  <c r="E10"/>
  <c r="E15" i="83"/>
  <c r="E14"/>
  <c r="E13"/>
  <c r="H10"/>
  <c r="H13" s="1"/>
  <c r="H15" s="1"/>
  <c r="G10"/>
  <c r="H14" s="1"/>
  <c r="E10"/>
  <c r="E53" i="39"/>
  <c r="E52"/>
  <c r="E51"/>
  <c r="H49"/>
  <c r="G49"/>
  <c r="E49"/>
  <c r="H48"/>
  <c r="G48"/>
  <c r="H52" s="1"/>
  <c r="E48"/>
  <c r="H47"/>
  <c r="H51" s="1"/>
  <c r="G47"/>
  <c r="E47"/>
  <c r="E36"/>
  <c r="E35"/>
  <c r="E34"/>
  <c r="H32"/>
  <c r="G32"/>
  <c r="E32"/>
  <c r="H31"/>
  <c r="G31"/>
  <c r="E31"/>
  <c r="H30"/>
  <c r="G30"/>
  <c r="E30"/>
  <c r="H29"/>
  <c r="G29"/>
  <c r="H35" s="1"/>
  <c r="E29"/>
  <c r="E17"/>
  <c r="E16"/>
  <c r="E15"/>
  <c r="H13"/>
  <c r="G13"/>
  <c r="E13"/>
  <c r="H12"/>
  <c r="G12"/>
  <c r="E12"/>
  <c r="H11"/>
  <c r="G11"/>
  <c r="E11"/>
  <c r="H10"/>
  <c r="H15" s="1"/>
  <c r="G10"/>
  <c r="E10"/>
  <c r="H122" i="2"/>
  <c r="C122"/>
  <c r="H118"/>
  <c r="G118"/>
  <c r="E118"/>
  <c r="H117"/>
  <c r="G117"/>
  <c r="H121" s="1"/>
  <c r="E117"/>
  <c r="H116"/>
  <c r="H120" s="1"/>
  <c r="H123" s="1"/>
  <c r="G116"/>
  <c r="E116"/>
  <c r="C103"/>
  <c r="H99"/>
  <c r="G99"/>
  <c r="E99"/>
  <c r="H98"/>
  <c r="G98"/>
  <c r="E98"/>
  <c r="H97"/>
  <c r="G97"/>
  <c r="E97"/>
  <c r="H96"/>
  <c r="G96"/>
  <c r="E96"/>
  <c r="H95"/>
  <c r="G95"/>
  <c r="E95"/>
  <c r="H94"/>
  <c r="H101" s="1"/>
  <c r="H103" s="1"/>
  <c r="H105" s="1"/>
  <c r="G94"/>
  <c r="H102" s="1"/>
  <c r="E94"/>
  <c r="H78"/>
  <c r="G78"/>
  <c r="E78"/>
  <c r="H77"/>
  <c r="H80" s="1"/>
  <c r="H82" s="1"/>
  <c r="G77"/>
  <c r="H81" s="1"/>
  <c r="E77"/>
  <c r="H59"/>
  <c r="G59"/>
  <c r="E59"/>
  <c r="H58"/>
  <c r="G58"/>
  <c r="E58"/>
  <c r="H57"/>
  <c r="G57"/>
  <c r="E57"/>
  <c r="H56"/>
  <c r="G56"/>
  <c r="E56"/>
  <c r="H55"/>
  <c r="G55"/>
  <c r="E55"/>
  <c r="H54"/>
  <c r="G54"/>
  <c r="E54"/>
  <c r="H53"/>
  <c r="G53"/>
  <c r="E53"/>
  <c r="H52"/>
  <c r="H62" s="1"/>
  <c r="H65" s="1"/>
  <c r="G52"/>
  <c r="H63" s="1"/>
  <c r="E52"/>
  <c r="H39"/>
  <c r="G39"/>
  <c r="H38"/>
  <c r="G38"/>
  <c r="G37"/>
  <c r="F37"/>
  <c r="H37" s="1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42" s="1"/>
  <c r="H18"/>
  <c r="H16"/>
  <c r="G16"/>
  <c r="H15"/>
  <c r="G15"/>
  <c r="H14"/>
  <c r="G14"/>
  <c r="H13"/>
  <c r="G13"/>
  <c r="H12"/>
  <c r="G12"/>
  <c r="H11"/>
  <c r="G11"/>
  <c r="H10"/>
  <c r="G10"/>
  <c r="H19" s="1"/>
  <c r="E47" i="32"/>
  <c r="E46"/>
  <c r="E45"/>
  <c r="H43"/>
  <c r="H45" s="1"/>
  <c r="G43"/>
  <c r="H46" s="1"/>
  <c r="E43"/>
  <c r="E31"/>
  <c r="E30"/>
  <c r="E29"/>
  <c r="H27"/>
  <c r="H29" s="1"/>
  <c r="G27"/>
  <c r="E27"/>
  <c r="H26"/>
  <c r="G26"/>
  <c r="H30" s="1"/>
  <c r="E26"/>
  <c r="E15"/>
  <c r="E14"/>
  <c r="E13"/>
  <c r="H11"/>
  <c r="H13" s="1"/>
  <c r="G11"/>
  <c r="E11"/>
  <c r="H10"/>
  <c r="G10"/>
  <c r="H14" s="1"/>
  <c r="E10"/>
  <c r="H18" i="77"/>
  <c r="C18"/>
  <c r="H13"/>
  <c r="G13"/>
  <c r="E13"/>
  <c r="H12"/>
  <c r="G12"/>
  <c r="E12"/>
  <c r="H11"/>
  <c r="G11"/>
  <c r="E11"/>
  <c r="H10"/>
  <c r="H16" s="1"/>
  <c r="G10"/>
  <c r="H17" s="1"/>
  <c r="E10"/>
  <c r="H12" i="84"/>
  <c r="G12"/>
  <c r="E12"/>
  <c r="H11"/>
  <c r="G11"/>
  <c r="H16" s="1"/>
  <c r="E11"/>
  <c r="H10"/>
  <c r="H15" s="1"/>
  <c r="H17" s="1"/>
  <c r="G10"/>
  <c r="E10"/>
  <c r="E29" i="56"/>
  <c r="E28"/>
  <c r="E27"/>
  <c r="H25"/>
  <c r="H27" s="1"/>
  <c r="H29" s="1"/>
  <c r="G25"/>
  <c r="H28" s="1"/>
  <c r="E25"/>
  <c r="E14"/>
  <c r="H13"/>
  <c r="E13"/>
  <c r="E12"/>
  <c r="H10"/>
  <c r="H12" s="1"/>
  <c r="H14" s="1"/>
  <c r="G10"/>
  <c r="E10"/>
  <c r="E61" i="33"/>
  <c r="E60"/>
  <c r="E59"/>
  <c r="H57"/>
  <c r="G57"/>
  <c r="E57"/>
  <c r="H56"/>
  <c r="G56"/>
  <c r="H60" s="1"/>
  <c r="E56"/>
  <c r="H55"/>
  <c r="H59" s="1"/>
  <c r="H61" s="1"/>
  <c r="G55"/>
  <c r="E55"/>
  <c r="E45"/>
  <c r="E44"/>
  <c r="E43"/>
  <c r="H41"/>
  <c r="H43" s="1"/>
  <c r="H45" s="1"/>
  <c r="G41"/>
  <c r="H44" s="1"/>
  <c r="E41"/>
  <c r="E30"/>
  <c r="E29"/>
  <c r="E28"/>
  <c r="H26"/>
  <c r="H28" s="1"/>
  <c r="G26"/>
  <c r="H29" s="1"/>
  <c r="E26"/>
  <c r="E14"/>
  <c r="E13"/>
  <c r="E12"/>
  <c r="H10"/>
  <c r="H12" s="1"/>
  <c r="G10"/>
  <c r="H13" s="1"/>
  <c r="E10"/>
  <c r="E96" i="29"/>
  <c r="E95"/>
  <c r="E94"/>
  <c r="H92"/>
  <c r="H94" s="1"/>
  <c r="G92"/>
  <c r="H95" s="1"/>
  <c r="E92"/>
  <c r="E80"/>
  <c r="E79"/>
  <c r="E78"/>
  <c r="H76"/>
  <c r="G76"/>
  <c r="E76"/>
  <c r="H75"/>
  <c r="G75"/>
  <c r="H79" s="1"/>
  <c r="E75"/>
  <c r="H74"/>
  <c r="H78" s="1"/>
  <c r="H80" s="1"/>
  <c r="G74"/>
  <c r="E74"/>
  <c r="E63"/>
  <c r="E62"/>
  <c r="E61"/>
  <c r="H59"/>
  <c r="G59"/>
  <c r="E59"/>
  <c r="H58"/>
  <c r="H61" s="1"/>
  <c r="H63" s="1"/>
  <c r="G58"/>
  <c r="H62" s="1"/>
  <c r="E58"/>
  <c r="E46"/>
  <c r="E45"/>
  <c r="E44"/>
  <c r="H42"/>
  <c r="G42"/>
  <c r="E42"/>
  <c r="H41"/>
  <c r="H44" s="1"/>
  <c r="G41"/>
  <c r="H45" s="1"/>
  <c r="E41"/>
  <c r="E29"/>
  <c r="E28"/>
  <c r="E27"/>
  <c r="H25"/>
  <c r="H27" s="1"/>
  <c r="G25"/>
  <c r="H28" s="1"/>
  <c r="E25"/>
  <c r="E14"/>
  <c r="H13"/>
  <c r="E13"/>
  <c r="E12"/>
  <c r="H10"/>
  <c r="H12" s="1"/>
  <c r="H14" s="1"/>
  <c r="G10"/>
  <c r="E10"/>
  <c r="E61" i="25"/>
  <c r="E60"/>
  <c r="E59"/>
  <c r="H57"/>
  <c r="G57"/>
  <c r="E57"/>
  <c r="H56"/>
  <c r="H59" s="1"/>
  <c r="G56"/>
  <c r="H60" s="1"/>
  <c r="E56"/>
  <c r="E45"/>
  <c r="E44"/>
  <c r="E43"/>
  <c r="H41"/>
  <c r="H43" s="1"/>
  <c r="G41"/>
  <c r="H44" s="1"/>
  <c r="E41"/>
  <c r="E30"/>
  <c r="H29"/>
  <c r="E29"/>
  <c r="E28"/>
  <c r="H26"/>
  <c r="H28" s="1"/>
  <c r="H30" s="1"/>
  <c r="G26"/>
  <c r="E26"/>
  <c r="E14"/>
  <c r="E13"/>
  <c r="E12"/>
  <c r="H10"/>
  <c r="H12" s="1"/>
  <c r="H14" s="1"/>
  <c r="G10"/>
  <c r="H13" s="1"/>
  <c r="E10"/>
  <c r="E30" i="69"/>
  <c r="E29"/>
  <c r="E28"/>
  <c r="H26"/>
  <c r="H28" s="1"/>
  <c r="G26"/>
  <c r="E26"/>
  <c r="H25"/>
  <c r="G25"/>
  <c r="H29" s="1"/>
  <c r="E25"/>
  <c r="E14"/>
  <c r="E13"/>
  <c r="E12"/>
  <c r="H10"/>
  <c r="H12" s="1"/>
  <c r="G10"/>
  <c r="H13" s="1"/>
  <c r="E10"/>
  <c r="I27" i="28"/>
  <c r="H27"/>
  <c r="F27"/>
  <c r="I26"/>
  <c r="H26"/>
  <c r="F26"/>
  <c r="I25"/>
  <c r="H25"/>
  <c r="F25"/>
  <c r="I24"/>
  <c r="H24"/>
  <c r="F24"/>
  <c r="I23"/>
  <c r="H23"/>
  <c r="F23"/>
  <c r="I22"/>
  <c r="H22"/>
  <c r="F22"/>
  <c r="I21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F14"/>
  <c r="I13"/>
  <c r="H13"/>
  <c r="F13"/>
  <c r="I12"/>
  <c r="H12"/>
  <c r="F12"/>
  <c r="I11"/>
  <c r="H11"/>
  <c r="F11"/>
  <c r="I10"/>
  <c r="H10"/>
  <c r="I30" s="1"/>
  <c r="F10"/>
  <c r="E117" i="23"/>
  <c r="H116"/>
  <c r="E116"/>
  <c r="E115"/>
  <c r="H113"/>
  <c r="H115" s="1"/>
  <c r="H117" s="1"/>
  <c r="G113"/>
  <c r="E113"/>
  <c r="E102"/>
  <c r="E101"/>
  <c r="E100"/>
  <c r="H98"/>
  <c r="G98"/>
  <c r="E98"/>
  <c r="H97"/>
  <c r="G97"/>
  <c r="E97"/>
  <c r="H96"/>
  <c r="G96"/>
  <c r="E96"/>
  <c r="H95"/>
  <c r="H100" s="1"/>
  <c r="G95"/>
  <c r="H101" s="1"/>
  <c r="E95"/>
  <c r="E84"/>
  <c r="H83"/>
  <c r="E83"/>
  <c r="E82"/>
  <c r="H80"/>
  <c r="H82" s="1"/>
  <c r="H84" s="1"/>
  <c r="G80"/>
  <c r="E80"/>
  <c r="E68"/>
  <c r="E67"/>
  <c r="E66"/>
  <c r="H64"/>
  <c r="G64"/>
  <c r="E64"/>
  <c r="H63"/>
  <c r="G63"/>
  <c r="E63"/>
  <c r="H62"/>
  <c r="H66" s="1"/>
  <c r="G62"/>
  <c r="H67" s="1"/>
  <c r="E62"/>
  <c r="E51"/>
  <c r="E50"/>
  <c r="E49"/>
  <c r="H47"/>
  <c r="H49" s="1"/>
  <c r="G47"/>
  <c r="E47"/>
  <c r="H46"/>
  <c r="G46"/>
  <c r="H50" s="1"/>
  <c r="E46"/>
  <c r="E34"/>
  <c r="H33"/>
  <c r="E33"/>
  <c r="E32"/>
  <c r="H30"/>
  <c r="H32" s="1"/>
  <c r="H34" s="1"/>
  <c r="G30"/>
  <c r="E30"/>
  <c r="E18"/>
  <c r="E17"/>
  <c r="E16"/>
  <c r="H14"/>
  <c r="G14"/>
  <c r="E14"/>
  <c r="H13"/>
  <c r="G13"/>
  <c r="E13"/>
  <c r="H12"/>
  <c r="G12"/>
  <c r="E12"/>
  <c r="H11"/>
  <c r="G11"/>
  <c r="E11"/>
  <c r="H10"/>
  <c r="H16" s="1"/>
  <c r="G10"/>
  <c r="H17" s="1"/>
  <c r="E10"/>
  <c r="E45" i="48"/>
  <c r="E44"/>
  <c r="E43"/>
  <c r="H41"/>
  <c r="H43" s="1"/>
  <c r="G41"/>
  <c r="H44" s="1"/>
  <c r="E41"/>
  <c r="E30"/>
  <c r="E29"/>
  <c r="E28"/>
  <c r="H26"/>
  <c r="H28" s="1"/>
  <c r="G26"/>
  <c r="H29" s="1"/>
  <c r="E26"/>
  <c r="E15"/>
  <c r="E14"/>
  <c r="E13"/>
  <c r="H11"/>
  <c r="G11"/>
  <c r="E11"/>
  <c r="H10"/>
  <c r="H13" s="1"/>
  <c r="G10"/>
  <c r="E10"/>
  <c r="E16" i="89"/>
  <c r="E15"/>
  <c r="E14"/>
  <c r="H10"/>
  <c r="H14" s="1"/>
  <c r="G10"/>
  <c r="H15" s="1"/>
  <c r="E10"/>
  <c r="R359" i="1"/>
  <c r="M359"/>
  <c r="Q359" s="1"/>
  <c r="H359"/>
  <c r="R358"/>
  <c r="M358"/>
  <c r="H358"/>
  <c r="R357"/>
  <c r="M357"/>
  <c r="Q357" s="1"/>
  <c r="H357"/>
  <c r="R356"/>
  <c r="M356"/>
  <c r="Q356" s="1"/>
  <c r="H356"/>
  <c r="R355"/>
  <c r="M355"/>
  <c r="Q355" s="1"/>
  <c r="H355"/>
  <c r="R354"/>
  <c r="M354"/>
  <c r="Q354" s="1"/>
  <c r="H354"/>
  <c r="R353"/>
  <c r="M353"/>
  <c r="H353"/>
  <c r="R352"/>
  <c r="M352"/>
  <c r="H352"/>
  <c r="M351"/>
  <c r="H351"/>
  <c r="R350"/>
  <c r="M350"/>
  <c r="Q350" s="1"/>
  <c r="H350"/>
  <c r="R349"/>
  <c r="M349"/>
  <c r="H349"/>
  <c r="R348"/>
  <c r="M348"/>
  <c r="Q348" s="1"/>
  <c r="H348"/>
  <c r="R347"/>
  <c r="M347"/>
  <c r="Q347" s="1"/>
  <c r="H347"/>
  <c r="R346"/>
  <c r="M346"/>
  <c r="H346"/>
  <c r="R345"/>
  <c r="M345"/>
  <c r="H345"/>
  <c r="R344"/>
  <c r="M344"/>
  <c r="H344"/>
  <c r="R343"/>
  <c r="M343"/>
  <c r="Q343" s="1"/>
  <c r="H343"/>
  <c r="R342"/>
  <c r="M342"/>
  <c r="Q342" s="1"/>
  <c r="H342"/>
  <c r="R341"/>
  <c r="M341"/>
  <c r="H341"/>
  <c r="M340"/>
  <c r="J340"/>
  <c r="R340" s="1"/>
  <c r="H340"/>
  <c r="M339"/>
  <c r="H339"/>
  <c r="R338"/>
  <c r="M338"/>
  <c r="H338"/>
  <c r="R337"/>
  <c r="M337"/>
  <c r="H337"/>
  <c r="R336"/>
  <c r="M336"/>
  <c r="H336"/>
  <c r="R335"/>
  <c r="M335"/>
  <c r="Q335" s="1"/>
  <c r="H335"/>
  <c r="R334"/>
  <c r="M334"/>
  <c r="Q334" s="1"/>
  <c r="H334"/>
  <c r="R333"/>
  <c r="M333"/>
  <c r="H333"/>
  <c r="R332"/>
  <c r="M332"/>
  <c r="H332"/>
  <c r="R331"/>
  <c r="M331"/>
  <c r="Q331" s="1"/>
  <c r="H331"/>
  <c r="R330"/>
  <c r="M330"/>
  <c r="H330"/>
  <c r="R329"/>
  <c r="M329"/>
  <c r="H329"/>
  <c r="R328"/>
  <c r="M328"/>
  <c r="Q328" s="1"/>
  <c r="H328"/>
  <c r="R327"/>
  <c r="M327"/>
  <c r="H327"/>
  <c r="R326"/>
  <c r="M326"/>
  <c r="Q326" s="1"/>
  <c r="H326"/>
  <c r="R325"/>
  <c r="M325"/>
  <c r="H325"/>
  <c r="R324"/>
  <c r="M324"/>
  <c r="H324"/>
  <c r="R323"/>
  <c r="M323"/>
  <c r="Q323" s="1"/>
  <c r="H323"/>
  <c r="R322"/>
  <c r="M322"/>
  <c r="Q322" s="1"/>
  <c r="H322"/>
  <c r="R321"/>
  <c r="M321"/>
  <c r="Q321" s="1"/>
  <c r="H321"/>
  <c r="R320"/>
  <c r="M320"/>
  <c r="Q320" s="1"/>
  <c r="H320"/>
  <c r="R319"/>
  <c r="M319"/>
  <c r="Q319" s="1"/>
  <c r="H319"/>
  <c r="R318"/>
  <c r="M318"/>
  <c r="H318"/>
  <c r="R317"/>
  <c r="M317"/>
  <c r="H317"/>
  <c r="R316"/>
  <c r="M316"/>
  <c r="Q316" s="1"/>
  <c r="H316"/>
  <c r="R315"/>
  <c r="M315"/>
  <c r="H315"/>
  <c r="R314"/>
  <c r="M314"/>
  <c r="Q314" s="1"/>
  <c r="H314"/>
  <c r="R313"/>
  <c r="M313"/>
  <c r="Q313" s="1"/>
  <c r="H313"/>
  <c r="M312"/>
  <c r="Q312" s="1"/>
  <c r="J312"/>
  <c r="R312" s="1"/>
  <c r="H312"/>
  <c r="M311"/>
  <c r="Q311" s="1"/>
  <c r="J311"/>
  <c r="R311" s="1"/>
  <c r="H311"/>
  <c r="R310"/>
  <c r="M310"/>
  <c r="Q310" s="1"/>
  <c r="H310"/>
  <c r="R309"/>
  <c r="M309"/>
  <c r="Q309" s="1"/>
  <c r="H309"/>
  <c r="R308"/>
  <c r="M308"/>
  <c r="H308"/>
  <c r="R307"/>
  <c r="M307"/>
  <c r="H307"/>
  <c r="R306"/>
  <c r="M306"/>
  <c r="H306"/>
  <c r="R305"/>
  <c r="M305"/>
  <c r="Q305" s="1"/>
  <c r="H305"/>
  <c r="R304"/>
  <c r="M304"/>
  <c r="H304"/>
  <c r="R303"/>
  <c r="M303"/>
  <c r="H303"/>
  <c r="R302"/>
  <c r="M302"/>
  <c r="Q302" s="1"/>
  <c r="H302"/>
  <c r="R301"/>
  <c r="M301"/>
  <c r="H301"/>
  <c r="R300"/>
  <c r="M300"/>
  <c r="Q300" s="1"/>
  <c r="H300"/>
  <c r="R299"/>
  <c r="M299"/>
  <c r="H299"/>
  <c r="R298"/>
  <c r="M298"/>
  <c r="Q298" s="1"/>
  <c r="H298"/>
  <c r="R297"/>
  <c r="M297"/>
  <c r="Q297" s="1"/>
  <c r="H297"/>
  <c r="R296"/>
  <c r="M296"/>
  <c r="Q296" s="1"/>
  <c r="H296"/>
  <c r="R295"/>
  <c r="M295"/>
  <c r="H295"/>
  <c r="R294"/>
  <c r="M294"/>
  <c r="H294"/>
  <c r="R293"/>
  <c r="M293"/>
  <c r="Q293" s="1"/>
  <c r="H293"/>
  <c r="R292"/>
  <c r="M292"/>
  <c r="Q292" s="1"/>
  <c r="H292"/>
  <c r="R291"/>
  <c r="M291"/>
  <c r="H291"/>
  <c r="R290"/>
  <c r="M290"/>
  <c r="Q290" s="1"/>
  <c r="H290"/>
  <c r="R289"/>
  <c r="M289"/>
  <c r="Q289" s="1"/>
  <c r="H289"/>
  <c r="R288"/>
  <c r="M288"/>
  <c r="H288"/>
  <c r="R287"/>
  <c r="M287"/>
  <c r="Q287" s="1"/>
  <c r="H287"/>
  <c r="R286"/>
  <c r="M286"/>
  <c r="Q286" s="1"/>
  <c r="H286"/>
  <c r="R285"/>
  <c r="M285"/>
  <c r="H285"/>
  <c r="R284"/>
  <c r="M284"/>
  <c r="H284"/>
  <c r="R283"/>
  <c r="M283"/>
  <c r="H283"/>
  <c r="R282"/>
  <c r="M282"/>
  <c r="Q282" s="1"/>
  <c r="H282"/>
  <c r="R281"/>
  <c r="M281"/>
  <c r="H281"/>
  <c r="R280"/>
  <c r="J368" s="1"/>
  <c r="R368" s="1"/>
  <c r="M280"/>
  <c r="H280"/>
  <c r="R279"/>
  <c r="M279"/>
  <c r="Q279" s="1"/>
  <c r="H279"/>
  <c r="R278"/>
  <c r="M278"/>
  <c r="Q278" s="1"/>
  <c r="H278"/>
  <c r="R277"/>
  <c r="M277"/>
  <c r="H277"/>
  <c r="R276"/>
  <c r="M276"/>
  <c r="H276"/>
  <c r="R275"/>
  <c r="M275"/>
  <c r="Q275" s="1"/>
  <c r="H275"/>
  <c r="R274"/>
  <c r="M274"/>
  <c r="Q274" s="1"/>
  <c r="H274"/>
  <c r="R273"/>
  <c r="M273"/>
  <c r="Q273" s="1"/>
  <c r="H273"/>
  <c r="R272"/>
  <c r="M272"/>
  <c r="Q272" s="1"/>
  <c r="H272"/>
  <c r="R271"/>
  <c r="M271"/>
  <c r="Q271" s="1"/>
  <c r="H271"/>
  <c r="R270"/>
  <c r="M270"/>
  <c r="H270"/>
  <c r="R269"/>
  <c r="M269"/>
  <c r="H269"/>
  <c r="R268"/>
  <c r="M268"/>
  <c r="H268"/>
  <c r="M267"/>
  <c r="Q267" s="1"/>
  <c r="J267"/>
  <c r="R267" s="1"/>
  <c r="H267"/>
  <c r="R266"/>
  <c r="M266"/>
  <c r="Q266" s="1"/>
  <c r="H266"/>
  <c r="R265"/>
  <c r="M265"/>
  <c r="Q265" s="1"/>
  <c r="H265"/>
  <c r="K264"/>
  <c r="M264" s="1"/>
  <c r="J264"/>
  <c r="H264"/>
  <c r="K263"/>
  <c r="M263" s="1"/>
  <c r="J263"/>
  <c r="H263"/>
  <c r="K262"/>
  <c r="M262" s="1"/>
  <c r="J262"/>
  <c r="H262"/>
  <c r="R261"/>
  <c r="M261"/>
  <c r="Q261" s="1"/>
  <c r="H261"/>
  <c r="R260"/>
  <c r="M260"/>
  <c r="Q260" s="1"/>
  <c r="H260"/>
  <c r="R259"/>
  <c r="M259"/>
  <c r="Q259" s="1"/>
  <c r="H259"/>
  <c r="R258"/>
  <c r="M258"/>
  <c r="H258"/>
  <c r="R257"/>
  <c r="M257"/>
  <c r="Q257" s="1"/>
  <c r="H257"/>
  <c r="R256"/>
  <c r="M256"/>
  <c r="Q256" s="1"/>
  <c r="H256"/>
  <c r="K255"/>
  <c r="H255"/>
  <c r="R254"/>
  <c r="M254"/>
  <c r="Q254" s="1"/>
  <c r="H254"/>
  <c r="R253"/>
  <c r="M253"/>
  <c r="Q253" s="1"/>
  <c r="H253"/>
  <c r="R252"/>
  <c r="M252"/>
  <c r="H252"/>
  <c r="R251"/>
  <c r="M251"/>
  <c r="Q251" s="1"/>
  <c r="H251"/>
  <c r="R250"/>
  <c r="M250"/>
  <c r="Q250" s="1"/>
  <c r="H250"/>
  <c r="R249"/>
  <c r="M249"/>
  <c r="H249"/>
  <c r="R248"/>
  <c r="M248"/>
  <c r="Q248" s="1"/>
  <c r="H248"/>
  <c r="R247"/>
  <c r="M247"/>
  <c r="Q247" s="1"/>
  <c r="H247"/>
  <c r="R246"/>
  <c r="M246"/>
  <c r="H246"/>
  <c r="R245"/>
  <c r="M245"/>
  <c r="H245"/>
  <c r="R244"/>
  <c r="M244"/>
  <c r="Q244" s="1"/>
  <c r="H244"/>
  <c r="R243"/>
  <c r="M243"/>
  <c r="Q243" s="1"/>
  <c r="H243"/>
  <c r="R242"/>
  <c r="M242"/>
  <c r="H242"/>
  <c r="R241"/>
  <c r="M241"/>
  <c r="Q241" s="1"/>
  <c r="H241"/>
  <c r="R240"/>
  <c r="M240"/>
  <c r="Q240" s="1"/>
  <c r="H240"/>
  <c r="K239"/>
  <c r="H239"/>
  <c r="R238"/>
  <c r="M238"/>
  <c r="H238"/>
  <c r="R237"/>
  <c r="M237"/>
  <c r="Q237" s="1"/>
  <c r="H237"/>
  <c r="R236"/>
  <c r="M236"/>
  <c r="H236"/>
  <c r="R235"/>
  <c r="M235"/>
  <c r="Q235" s="1"/>
  <c r="H235"/>
  <c r="R234"/>
  <c r="M234"/>
  <c r="H234"/>
  <c r="R233"/>
  <c r="M233"/>
  <c r="Q233" s="1"/>
  <c r="H233"/>
  <c r="R232"/>
  <c r="M232"/>
  <c r="Q232" s="1"/>
  <c r="H232"/>
  <c r="R231"/>
  <c r="M231"/>
  <c r="Q231" s="1"/>
  <c r="H231"/>
  <c r="R230"/>
  <c r="M230"/>
  <c r="Q230" s="1"/>
  <c r="H230"/>
  <c r="R229"/>
  <c r="M229"/>
  <c r="Q229" s="1"/>
  <c r="H229"/>
  <c r="R228"/>
  <c r="M228"/>
  <c r="Q228" s="1"/>
  <c r="H228"/>
  <c r="K227"/>
  <c r="M227" s="1"/>
  <c r="J227"/>
  <c r="H227"/>
  <c r="R226"/>
  <c r="M226"/>
  <c r="H226"/>
  <c r="M225"/>
  <c r="J225"/>
  <c r="R225" s="1"/>
  <c r="H225"/>
  <c r="M224"/>
  <c r="J224"/>
  <c r="R224" s="1"/>
  <c r="H224"/>
  <c r="R223"/>
  <c r="M223"/>
  <c r="Q223" s="1"/>
  <c r="H223"/>
  <c r="R222"/>
  <c r="M222"/>
  <c r="Q222" s="1"/>
  <c r="H222"/>
  <c r="R221"/>
  <c r="M221"/>
  <c r="Q221" s="1"/>
  <c r="H221"/>
  <c r="R220"/>
  <c r="M220"/>
  <c r="Q220" s="1"/>
  <c r="H220"/>
  <c r="R219"/>
  <c r="M219"/>
  <c r="Q219" s="1"/>
  <c r="H219"/>
  <c r="R218"/>
  <c r="M218"/>
  <c r="H218"/>
  <c r="R217"/>
  <c r="M217"/>
  <c r="H217"/>
  <c r="R216"/>
  <c r="M216"/>
  <c r="H216"/>
  <c r="R215"/>
  <c r="M215"/>
  <c r="Q215" s="1"/>
  <c r="H215"/>
  <c r="R214"/>
  <c r="M214"/>
  <c r="Q214" s="1"/>
  <c r="H214"/>
  <c r="R213"/>
  <c r="M213"/>
  <c r="H213"/>
  <c r="R212"/>
  <c r="M212"/>
  <c r="Q212" s="1"/>
  <c r="H212"/>
  <c r="R211"/>
  <c r="M211"/>
  <c r="Q211" s="1"/>
  <c r="H211"/>
  <c r="R210"/>
  <c r="M210"/>
  <c r="H210"/>
  <c r="R209"/>
  <c r="M209"/>
  <c r="Q209" s="1"/>
  <c r="H209"/>
  <c r="R208"/>
  <c r="M208"/>
  <c r="H208"/>
  <c r="R207"/>
  <c r="M207"/>
  <c r="Q207" s="1"/>
  <c r="H207"/>
  <c r="R206"/>
  <c r="M206"/>
  <c r="H206"/>
  <c r="R205"/>
  <c r="M205"/>
  <c r="Q205" s="1"/>
  <c r="H205"/>
  <c r="R204"/>
  <c r="M204"/>
  <c r="Q204" s="1"/>
  <c r="H204"/>
  <c r="R203"/>
  <c r="M203"/>
  <c r="Q203" s="1"/>
  <c r="H203"/>
  <c r="R202"/>
  <c r="M202"/>
  <c r="Q202" s="1"/>
  <c r="H202"/>
  <c r="R201"/>
  <c r="M201"/>
  <c r="H201"/>
  <c r="M200"/>
  <c r="H200"/>
  <c r="R199"/>
  <c r="M199"/>
  <c r="H199"/>
  <c r="R198"/>
  <c r="M198"/>
  <c r="H198"/>
  <c r="R197"/>
  <c r="M197"/>
  <c r="H197"/>
  <c r="R196"/>
  <c r="M196"/>
  <c r="Q196" s="1"/>
  <c r="H196"/>
  <c r="R195"/>
  <c r="M195"/>
  <c r="Q195" s="1"/>
  <c r="H195"/>
  <c r="R194"/>
  <c r="M194"/>
  <c r="H194"/>
  <c r="M193"/>
  <c r="Q193" s="1"/>
  <c r="J193"/>
  <c r="R193" s="1"/>
  <c r="H193"/>
  <c r="R192"/>
  <c r="M192"/>
  <c r="Q192" s="1"/>
  <c r="H192"/>
  <c r="R191"/>
  <c r="M191"/>
  <c r="H191"/>
  <c r="R190"/>
  <c r="M190"/>
  <c r="Q190" s="1"/>
  <c r="H190"/>
  <c r="R189"/>
  <c r="M189"/>
  <c r="Q189" s="1"/>
  <c r="H189"/>
  <c r="R188"/>
  <c r="M188"/>
  <c r="H188"/>
  <c r="R187"/>
  <c r="M187"/>
  <c r="Q187" s="1"/>
  <c r="H187"/>
  <c r="R186"/>
  <c r="M186"/>
  <c r="Q186" s="1"/>
  <c r="H186"/>
  <c r="R185"/>
  <c r="M185"/>
  <c r="Q185" s="1"/>
  <c r="H185"/>
  <c r="R184"/>
  <c r="M184"/>
  <c r="H184"/>
  <c r="R183"/>
  <c r="M183"/>
  <c r="Q183" s="1"/>
  <c r="H183"/>
  <c r="R182"/>
  <c r="M182"/>
  <c r="Q182" s="1"/>
  <c r="H182"/>
  <c r="R181"/>
  <c r="M181"/>
  <c r="Q181" s="1"/>
  <c r="H181"/>
  <c r="R180"/>
  <c r="M180"/>
  <c r="Q180" s="1"/>
  <c r="H180"/>
  <c r="R179"/>
  <c r="M179"/>
  <c r="H179"/>
  <c r="R178"/>
  <c r="M178"/>
  <c r="Q178" s="1"/>
  <c r="H178"/>
  <c r="R177"/>
  <c r="M177"/>
  <c r="Q177" s="1"/>
  <c r="H177"/>
  <c r="R176"/>
  <c r="M176"/>
  <c r="H176"/>
  <c r="R175"/>
  <c r="M175"/>
  <c r="Q175" s="1"/>
  <c r="H175"/>
  <c r="R174"/>
  <c r="M174"/>
  <c r="Q174" s="1"/>
  <c r="H174"/>
  <c r="R173"/>
  <c r="M173"/>
  <c r="H173"/>
  <c r="R172"/>
  <c r="M172"/>
  <c r="H172"/>
  <c r="R171"/>
  <c r="M171"/>
  <c r="H171"/>
  <c r="R170"/>
  <c r="M170"/>
  <c r="Q170" s="1"/>
  <c r="H170"/>
  <c r="R169"/>
  <c r="M169"/>
  <c r="Q169" s="1"/>
  <c r="H169"/>
  <c r="R168"/>
  <c r="M168"/>
  <c r="Q168" s="1"/>
  <c r="H168"/>
  <c r="R167"/>
  <c r="M167"/>
  <c r="H167"/>
  <c r="R166"/>
  <c r="M166"/>
  <c r="H166"/>
  <c r="R165"/>
  <c r="M165"/>
  <c r="Q165" s="1"/>
  <c r="H165"/>
  <c r="R164"/>
  <c r="M164"/>
  <c r="Q164" s="1"/>
  <c r="H164"/>
  <c r="R163"/>
  <c r="M163"/>
  <c r="Q163" s="1"/>
  <c r="H163"/>
  <c r="R162"/>
  <c r="M162"/>
  <c r="H162"/>
  <c r="R161"/>
  <c r="M161"/>
  <c r="Q161" s="1"/>
  <c r="H161"/>
  <c r="R160"/>
  <c r="M160"/>
  <c r="Q160" s="1"/>
  <c r="H160"/>
  <c r="R159"/>
  <c r="M159"/>
  <c r="Q159" s="1"/>
  <c r="H159"/>
  <c r="R158"/>
  <c r="M158"/>
  <c r="H158"/>
  <c r="R157"/>
  <c r="M157"/>
  <c r="Q157" s="1"/>
  <c r="H157"/>
  <c r="R156"/>
  <c r="M156"/>
  <c r="Q156" s="1"/>
  <c r="H156"/>
  <c r="R155"/>
  <c r="M155"/>
  <c r="Q155" s="1"/>
  <c r="H155"/>
  <c r="R154"/>
  <c r="M154"/>
  <c r="Q154" s="1"/>
  <c r="H154"/>
  <c r="R153"/>
  <c r="M153"/>
  <c r="H153"/>
  <c r="R152"/>
  <c r="M152"/>
  <c r="Q152" s="1"/>
  <c r="H152"/>
  <c r="R151"/>
  <c r="M151"/>
  <c r="H151"/>
  <c r="R150"/>
  <c r="M150"/>
  <c r="H150"/>
  <c r="R149"/>
  <c r="M149"/>
  <c r="Q149" s="1"/>
  <c r="H149"/>
  <c r="R148"/>
  <c r="M148"/>
  <c r="Q148" s="1"/>
  <c r="H148"/>
  <c r="R147"/>
  <c r="M147"/>
  <c r="Q147" s="1"/>
  <c r="H147"/>
  <c r="R146"/>
  <c r="M146"/>
  <c r="Q146" s="1"/>
  <c r="H146"/>
  <c r="R145"/>
  <c r="M145"/>
  <c r="Q145" s="1"/>
  <c r="H145"/>
  <c r="R144"/>
  <c r="M144"/>
  <c r="Q144" s="1"/>
  <c r="H144"/>
  <c r="R143"/>
  <c r="M143"/>
  <c r="Q143" s="1"/>
  <c r="H143"/>
  <c r="R142"/>
  <c r="M142"/>
  <c r="Q142" s="1"/>
  <c r="H142"/>
  <c r="R141"/>
  <c r="M141"/>
  <c r="Q141" s="1"/>
  <c r="H141"/>
  <c r="R140"/>
  <c r="M140"/>
  <c r="Q140" s="1"/>
  <c r="H140"/>
  <c r="R139"/>
  <c r="M139"/>
  <c r="Q139" s="1"/>
  <c r="H139"/>
  <c r="R138"/>
  <c r="M138"/>
  <c r="Q138" s="1"/>
  <c r="H138"/>
  <c r="R137"/>
  <c r="M137"/>
  <c r="Q137" s="1"/>
  <c r="H137"/>
  <c r="R136"/>
  <c r="M136"/>
  <c r="H136"/>
  <c r="R135"/>
  <c r="M135"/>
  <c r="Q135" s="1"/>
  <c r="H135"/>
  <c r="R134"/>
  <c r="M134"/>
  <c r="H134"/>
  <c r="R133"/>
  <c r="M133"/>
  <c r="Q133" s="1"/>
  <c r="H133"/>
  <c r="R132"/>
  <c r="M132"/>
  <c r="H132"/>
  <c r="R131"/>
  <c r="M131"/>
  <c r="Q131" s="1"/>
  <c r="H131"/>
  <c r="R130"/>
  <c r="M130"/>
  <c r="H130"/>
  <c r="R129"/>
  <c r="M129"/>
  <c r="Q129" s="1"/>
  <c r="H129"/>
  <c r="R128"/>
  <c r="M128"/>
  <c r="H128"/>
  <c r="R127"/>
  <c r="M127"/>
  <c r="Q127" s="1"/>
  <c r="H127"/>
  <c r="R126"/>
  <c r="M126"/>
  <c r="H126"/>
  <c r="R125"/>
  <c r="M125"/>
  <c r="Q125" s="1"/>
  <c r="H125"/>
  <c r="R124"/>
  <c r="M124"/>
  <c r="Q124" s="1"/>
  <c r="H124"/>
  <c r="R123"/>
  <c r="M123"/>
  <c r="H123"/>
  <c r="R122"/>
  <c r="M122"/>
  <c r="Q122" s="1"/>
  <c r="H122"/>
  <c r="R121"/>
  <c r="M121"/>
  <c r="Q121" s="1"/>
  <c r="H121"/>
  <c r="R120"/>
  <c r="M120"/>
  <c r="H120"/>
  <c r="R119"/>
  <c r="M119"/>
  <c r="Q119" s="1"/>
  <c r="H119"/>
  <c r="R118"/>
  <c r="M118"/>
  <c r="Q118" s="1"/>
  <c r="H118"/>
  <c r="R117"/>
  <c r="M117"/>
  <c r="Q117" s="1"/>
  <c r="H117"/>
  <c r="R116"/>
  <c r="M116"/>
  <c r="H116"/>
  <c r="R115"/>
  <c r="M115"/>
  <c r="Q115" s="1"/>
  <c r="H115"/>
  <c r="R114"/>
  <c r="M114"/>
  <c r="Q114" s="1"/>
  <c r="H114"/>
  <c r="R113"/>
  <c r="M113"/>
  <c r="Q113" s="1"/>
  <c r="H113"/>
  <c r="R112"/>
  <c r="M112"/>
  <c r="H112"/>
  <c r="R111"/>
  <c r="M111"/>
  <c r="H111"/>
  <c r="R110"/>
  <c r="M110"/>
  <c r="Q110" s="1"/>
  <c r="H110"/>
  <c r="R109"/>
  <c r="J200" s="1"/>
  <c r="R200" s="1"/>
  <c r="M109"/>
  <c r="Q109" s="1"/>
  <c r="H109"/>
  <c r="R108"/>
  <c r="J351" s="1"/>
  <c r="R351" s="1"/>
  <c r="M108"/>
  <c r="Q108" s="1"/>
  <c r="H108"/>
  <c r="R107"/>
  <c r="M107"/>
  <c r="Q107" s="1"/>
  <c r="H107"/>
  <c r="R106"/>
  <c r="M106"/>
  <c r="Q106" s="1"/>
  <c r="H106"/>
  <c r="R105"/>
  <c r="M105"/>
  <c r="Q105" s="1"/>
  <c r="H105"/>
  <c r="R104"/>
  <c r="M104"/>
  <c r="H104"/>
  <c r="R103"/>
  <c r="M103"/>
  <c r="Q103" s="1"/>
  <c r="H103"/>
  <c r="R102"/>
  <c r="M102"/>
  <c r="H102"/>
  <c r="R101"/>
  <c r="M101"/>
  <c r="Q101" s="1"/>
  <c r="H101"/>
  <c r="R100"/>
  <c r="M100"/>
  <c r="Q100" s="1"/>
  <c r="H100"/>
  <c r="R99"/>
  <c r="M99"/>
  <c r="H99"/>
  <c r="R98"/>
  <c r="M98"/>
  <c r="Q98" s="1"/>
  <c r="H98"/>
  <c r="R97"/>
  <c r="M97"/>
  <c r="Q97" s="1"/>
  <c r="H97"/>
  <c r="R96"/>
  <c r="M96"/>
  <c r="Q96" s="1"/>
  <c r="H96"/>
  <c r="R95"/>
  <c r="M95"/>
  <c r="Q95" s="1"/>
  <c r="H95"/>
  <c r="R94"/>
  <c r="M94"/>
  <c r="H94"/>
  <c r="R93"/>
  <c r="M93"/>
  <c r="Q93" s="1"/>
  <c r="H93"/>
  <c r="R92"/>
  <c r="M92"/>
  <c r="Q92" s="1"/>
  <c r="H92"/>
  <c r="R91"/>
  <c r="M91"/>
  <c r="H91"/>
  <c r="R90"/>
  <c r="M90"/>
  <c r="H90"/>
  <c r="R89"/>
  <c r="M89"/>
  <c r="Q89" s="1"/>
  <c r="H89"/>
  <c r="R88"/>
  <c r="M88"/>
  <c r="Q88" s="1"/>
  <c r="H88"/>
  <c r="M87"/>
  <c r="H87"/>
  <c r="R86"/>
  <c r="M86"/>
  <c r="Q86" s="1"/>
  <c r="H86"/>
  <c r="R85"/>
  <c r="M85"/>
  <c r="H85"/>
  <c r="R84"/>
  <c r="M84"/>
  <c r="H84"/>
  <c r="R83"/>
  <c r="M83"/>
  <c r="H83"/>
  <c r="R82"/>
  <c r="M82"/>
  <c r="Q82" s="1"/>
  <c r="H82"/>
  <c r="R81"/>
  <c r="M81"/>
  <c r="Q81" s="1"/>
  <c r="H81"/>
  <c r="R80"/>
  <c r="M80"/>
  <c r="H80"/>
  <c r="R79"/>
  <c r="M79"/>
  <c r="Q79" s="1"/>
  <c r="H79"/>
  <c r="R78"/>
  <c r="J87" s="1"/>
  <c r="R87" s="1"/>
  <c r="M78"/>
  <c r="Q78" s="1"/>
  <c r="H78"/>
  <c r="R77"/>
  <c r="M77"/>
  <c r="Q77" s="1"/>
  <c r="H77"/>
  <c r="R76"/>
  <c r="M76"/>
  <c r="Q76" s="1"/>
  <c r="H76"/>
  <c r="R75"/>
  <c r="M75"/>
  <c r="Q75" s="1"/>
  <c r="H75"/>
  <c r="R74"/>
  <c r="M74"/>
  <c r="H74"/>
  <c r="R73"/>
  <c r="M73"/>
  <c r="Q73" s="1"/>
  <c r="H73"/>
  <c r="R72"/>
  <c r="M72"/>
  <c r="H72"/>
  <c r="R71"/>
  <c r="M71"/>
  <c r="Q71" s="1"/>
  <c r="H71"/>
  <c r="R70"/>
  <c r="M70"/>
  <c r="H70"/>
  <c r="R69"/>
  <c r="M69"/>
  <c r="Q69" s="1"/>
  <c r="H69"/>
  <c r="R68"/>
  <c r="M68"/>
  <c r="H68"/>
  <c r="R67"/>
  <c r="L67"/>
  <c r="M67" s="1"/>
  <c r="I67"/>
  <c r="H67" s="1"/>
  <c r="R66"/>
  <c r="M66"/>
  <c r="I66"/>
  <c r="H66" s="1"/>
  <c r="R65"/>
  <c r="L65"/>
  <c r="M65" s="1"/>
  <c r="I65"/>
  <c r="H65" s="1"/>
  <c r="R64"/>
  <c r="M64"/>
  <c r="Q64" s="1"/>
  <c r="H64"/>
  <c r="R63"/>
  <c r="M63"/>
  <c r="Q63" s="1"/>
  <c r="H63"/>
  <c r="R62"/>
  <c r="M62"/>
  <c r="H62"/>
  <c r="R61"/>
  <c r="L61"/>
  <c r="M61" s="1"/>
  <c r="H61"/>
  <c r="R60"/>
  <c r="L60"/>
  <c r="M60" s="1"/>
  <c r="Q60" s="1"/>
  <c r="H60"/>
  <c r="Q59"/>
  <c r="H59"/>
  <c r="O59" s="1"/>
  <c r="Q58"/>
  <c r="H58"/>
  <c r="O58" s="1"/>
  <c r="Q57"/>
  <c r="H57"/>
  <c r="O57" s="1"/>
  <c r="Q56"/>
  <c r="H56"/>
  <c r="O56" s="1"/>
  <c r="Q55"/>
  <c r="H55"/>
  <c r="O55" s="1"/>
  <c r="Q54"/>
  <c r="H54"/>
  <c r="O54" s="1"/>
  <c r="Q53"/>
  <c r="H53"/>
  <c r="O53" s="1"/>
  <c r="Q52"/>
  <c r="H52"/>
  <c r="O52" s="1"/>
  <c r="Q51"/>
  <c r="H51"/>
  <c r="O51" s="1"/>
  <c r="Q50"/>
  <c r="H50"/>
  <c r="O50" s="1"/>
  <c r="Q49"/>
  <c r="H49"/>
  <c r="O49" s="1"/>
  <c r="Q48"/>
  <c r="H48"/>
  <c r="O48" s="1"/>
  <c r="Q47"/>
  <c r="H47"/>
  <c r="O47" s="1"/>
  <c r="Q46"/>
  <c r="H46"/>
  <c r="O46" s="1"/>
  <c r="Q45"/>
  <c r="H45"/>
  <c r="O45" s="1"/>
  <c r="Q44"/>
  <c r="H44"/>
  <c r="O44" s="1"/>
  <c r="Q43"/>
  <c r="H43"/>
  <c r="O43" s="1"/>
  <c r="Q42"/>
  <c r="H42"/>
  <c r="O42" s="1"/>
  <c r="Q41"/>
  <c r="H41"/>
  <c r="O41" s="1"/>
  <c r="Q40"/>
  <c r="H40"/>
  <c r="O40" s="1"/>
  <c r="Q39"/>
  <c r="H39"/>
  <c r="O39" s="1"/>
  <c r="Q38"/>
  <c r="H38"/>
  <c r="O38" s="1"/>
  <c r="Q37"/>
  <c r="H37"/>
  <c r="O37" s="1"/>
  <c r="Q36"/>
  <c r="H36"/>
  <c r="O36" s="1"/>
  <c r="Q35"/>
  <c r="H35"/>
  <c r="O35" s="1"/>
  <c r="Q34"/>
  <c r="H34"/>
  <c r="O34" s="1"/>
  <c r="Q33"/>
  <c r="H33"/>
  <c r="O33" s="1"/>
  <c r="Q32"/>
  <c r="H32"/>
  <c r="O32" s="1"/>
  <c r="Q31"/>
  <c r="H31"/>
  <c r="O31" s="1"/>
  <c r="Q30"/>
  <c r="H30"/>
  <c r="O30" s="1"/>
  <c r="Q29"/>
  <c r="H29"/>
  <c r="O29" s="1"/>
  <c r="Q28"/>
  <c r="H28"/>
  <c r="O28" s="1"/>
  <c r="Q27"/>
  <c r="H27"/>
  <c r="O27" s="1"/>
  <c r="Q26"/>
  <c r="H26"/>
  <c r="O26" s="1"/>
  <c r="Q25"/>
  <c r="H25"/>
  <c r="O25" s="1"/>
  <c r="Q24"/>
  <c r="H24"/>
  <c r="O24" s="1"/>
  <c r="Q23"/>
  <c r="H23"/>
  <c r="O23" s="1"/>
  <c r="Q22"/>
  <c r="H22"/>
  <c r="O22" s="1"/>
  <c r="Q21"/>
  <c r="H21"/>
  <c r="O21" s="1"/>
  <c r="M20"/>
  <c r="Q20" s="1"/>
  <c r="H20"/>
  <c r="Q19"/>
  <c r="H19"/>
  <c r="O19" s="1"/>
  <c r="Q18"/>
  <c r="H18"/>
  <c r="O18" s="1"/>
  <c r="Q17"/>
  <c r="H17"/>
  <c r="O17" s="1"/>
  <c r="Q16"/>
  <c r="H16"/>
  <c r="O16" s="1"/>
  <c r="Q15"/>
  <c r="H15"/>
  <c r="O15" s="1"/>
  <c r="Q14"/>
  <c r="H14"/>
  <c r="O14" s="1"/>
  <c r="Q13"/>
  <c r="H13"/>
  <c r="O13" s="1"/>
  <c r="Q12"/>
  <c r="H12"/>
  <c r="O12" s="1"/>
  <c r="Q11"/>
  <c r="H11"/>
  <c r="O11" s="1"/>
  <c r="Q10"/>
  <c r="H10"/>
  <c r="O10" s="1"/>
  <c r="Q9"/>
  <c r="H9"/>
  <c r="O9" s="1"/>
  <c r="Q8"/>
  <c r="H8"/>
  <c r="O8" s="1"/>
  <c r="Q7"/>
  <c r="H7"/>
  <c r="O7" s="1"/>
  <c r="Q6"/>
  <c r="H6"/>
  <c r="O6" s="1"/>
  <c r="Q5"/>
  <c r="H5"/>
  <c r="O5" s="1"/>
  <c r="Q4"/>
  <c r="H4"/>
  <c r="O4" s="1"/>
  <c r="Q3"/>
  <c r="H3"/>
  <c r="O3" s="1"/>
  <c r="Q2"/>
  <c r="H2"/>
  <c r="O2" s="1"/>
  <c r="H17" i="81" l="1"/>
  <c r="H21" i="37"/>
  <c r="H39"/>
  <c r="H20"/>
  <c r="H53" i="39"/>
  <c r="H16"/>
  <c r="H17" s="1"/>
  <c r="H34"/>
  <c r="H17" i="38"/>
  <c r="H49"/>
  <c r="H24" i="30"/>
  <c r="H41"/>
  <c r="H25"/>
  <c r="H26" s="1"/>
  <c r="H14" i="69"/>
  <c r="H34" i="38"/>
  <c r="H48"/>
  <c r="H64"/>
  <c r="H15" i="79"/>
  <c r="H16"/>
  <c r="H14" i="34"/>
  <c r="H15"/>
  <c r="H16" i="89"/>
  <c r="H18" i="23"/>
  <c r="H51"/>
  <c r="H68"/>
  <c r="H30" i="69"/>
  <c r="O20" i="1"/>
  <c r="P22" s="1"/>
  <c r="Q65"/>
  <c r="Q66"/>
  <c r="H45" i="48"/>
  <c r="H102" i="23"/>
  <c r="I29" i="28"/>
  <c r="I31" s="1"/>
  <c r="H45" i="25"/>
  <c r="H61"/>
  <c r="H29" i="29"/>
  <c r="H46"/>
  <c r="H96"/>
  <c r="H19" i="77"/>
  <c r="H31" i="32"/>
  <c r="H47"/>
  <c r="H20" i="2"/>
  <c r="H41"/>
  <c r="H43" s="1"/>
  <c r="H36" i="39"/>
  <c r="H31" i="60"/>
  <c r="H31" i="15"/>
  <c r="H19" i="81"/>
  <c r="H16" i="45"/>
  <c r="H33"/>
  <c r="H31" i="14"/>
  <c r="H47"/>
  <c r="H16" i="73"/>
  <c r="H15" i="72"/>
  <c r="H17" i="67"/>
  <c r="H42" i="22"/>
  <c r="H18" i="38"/>
  <c r="H50"/>
  <c r="H15" i="32"/>
  <c r="H15" i="15"/>
  <c r="H15" i="14"/>
  <c r="H20" i="76"/>
  <c r="H15" i="70"/>
  <c r="H15" i="68"/>
  <c r="H66" i="38"/>
  <c r="H15" i="82"/>
  <c r="H14"/>
  <c r="H14" i="40"/>
  <c r="H50"/>
  <c r="H15" i="65"/>
  <c r="H15" i="62"/>
  <c r="H16" i="61"/>
  <c r="H22" i="37"/>
  <c r="H15" i="59"/>
  <c r="H15" i="21"/>
  <c r="H32" i="34"/>
  <c r="H15" i="18"/>
  <c r="H30"/>
  <c r="H15" i="36"/>
  <c r="H15" i="27"/>
  <c r="H14" i="16"/>
  <c r="H32"/>
  <c r="H50"/>
  <c r="H15" i="10"/>
  <c r="H31" i="6"/>
  <c r="H15" i="12"/>
  <c r="H16"/>
  <c r="H14" i="17"/>
  <c r="H16" i="20"/>
  <c r="H14" i="24"/>
  <c r="H15" i="40"/>
  <c r="H58" i="37"/>
  <c r="H15" i="58"/>
  <c r="H15" i="53"/>
  <c r="H15" i="49"/>
  <c r="H31" i="21"/>
  <c r="H14" i="46"/>
  <c r="H15" s="1"/>
  <c r="H13"/>
  <c r="H16" i="82"/>
  <c r="H33" i="46"/>
  <c r="H13" i="31"/>
  <c r="H14"/>
  <c r="H15" s="1"/>
  <c r="H30"/>
  <c r="H45"/>
  <c r="H44"/>
  <c r="H46"/>
  <c r="P362" i="1"/>
  <c r="O91"/>
  <c r="O161"/>
  <c r="O164"/>
  <c r="O165"/>
  <c r="O184"/>
  <c r="O185"/>
  <c r="O186"/>
  <c r="O241"/>
  <c r="O246"/>
  <c r="O247"/>
  <c r="O248"/>
  <c r="O251"/>
  <c r="O256"/>
  <c r="P256" s="1"/>
  <c r="O257"/>
  <c r="O266"/>
  <c r="O267"/>
  <c r="O274"/>
  <c r="O275"/>
  <c r="O62"/>
  <c r="O63"/>
  <c r="O64"/>
  <c r="P64" s="1"/>
  <c r="O314"/>
  <c r="O316"/>
  <c r="O68"/>
  <c r="O69"/>
  <c r="O70"/>
  <c r="O71"/>
  <c r="O72"/>
  <c r="O73"/>
  <c r="O74"/>
  <c r="O75"/>
  <c r="O112"/>
  <c r="O144"/>
  <c r="O145"/>
  <c r="P145" s="1"/>
  <c r="O146"/>
  <c r="P146" s="1"/>
  <c r="O147"/>
  <c r="P147" s="1"/>
  <c r="O148"/>
  <c r="P148" s="1"/>
  <c r="O149"/>
  <c r="O201"/>
  <c r="O287"/>
  <c r="H30" i="33"/>
  <c r="H14"/>
  <c r="H14" i="48"/>
  <c r="H15" s="1"/>
  <c r="H30"/>
  <c r="R239" i="1"/>
  <c r="M239"/>
  <c r="O239" s="1"/>
  <c r="O66"/>
  <c r="Q227"/>
  <c r="O227"/>
  <c r="O76"/>
  <c r="P76" s="1"/>
  <c r="O77"/>
  <c r="P77" s="1"/>
  <c r="O78"/>
  <c r="P78" s="1"/>
  <c r="O79"/>
  <c r="O80"/>
  <c r="O81"/>
  <c r="O82"/>
  <c r="O85"/>
  <c r="O87"/>
  <c r="O98"/>
  <c r="O99"/>
  <c r="O115"/>
  <c r="O118"/>
  <c r="O119"/>
  <c r="O120"/>
  <c r="O121"/>
  <c r="O122"/>
  <c r="O123"/>
  <c r="O157"/>
  <c r="O158"/>
  <c r="O194"/>
  <c r="O195"/>
  <c r="O196"/>
  <c r="O199"/>
  <c r="O204"/>
  <c r="O205"/>
  <c r="O206"/>
  <c r="O207"/>
  <c r="O208"/>
  <c r="O209"/>
  <c r="O210"/>
  <c r="O211"/>
  <c r="O212"/>
  <c r="O215"/>
  <c r="R227"/>
  <c r="O230"/>
  <c r="O231"/>
  <c r="P231" s="1"/>
  <c r="O232"/>
  <c r="P232" s="1"/>
  <c r="O233"/>
  <c r="O234"/>
  <c r="O235"/>
  <c r="O236"/>
  <c r="O237"/>
  <c r="O238"/>
  <c r="O261"/>
  <c r="R262"/>
  <c r="O293"/>
  <c r="O322"/>
  <c r="O323"/>
  <c r="O331"/>
  <c r="O343"/>
  <c r="O348"/>
  <c r="P41"/>
  <c r="P59"/>
  <c r="Q87"/>
  <c r="O262"/>
  <c r="Q262"/>
  <c r="O281"/>
  <c r="Q281"/>
  <c r="P8"/>
  <c r="O65"/>
  <c r="Q85"/>
  <c r="O86"/>
  <c r="O88"/>
  <c r="P88" s="1"/>
  <c r="O89"/>
  <c r="Q91"/>
  <c r="O92"/>
  <c r="O93"/>
  <c r="O94"/>
  <c r="O95"/>
  <c r="O96"/>
  <c r="O97"/>
  <c r="Q99"/>
  <c r="O100"/>
  <c r="O101"/>
  <c r="O102"/>
  <c r="O103"/>
  <c r="O104"/>
  <c r="O105"/>
  <c r="O106"/>
  <c r="P106" s="1"/>
  <c r="O107"/>
  <c r="P107" s="1"/>
  <c r="O108"/>
  <c r="P108" s="1"/>
  <c r="O109"/>
  <c r="P109" s="1"/>
  <c r="O110"/>
  <c r="Q112"/>
  <c r="O113"/>
  <c r="O114"/>
  <c r="O117"/>
  <c r="Q123"/>
  <c r="O124"/>
  <c r="O125"/>
  <c r="O126"/>
  <c r="O127"/>
  <c r="O128"/>
  <c r="O129"/>
  <c r="O130"/>
  <c r="O131"/>
  <c r="O132"/>
  <c r="O133"/>
  <c r="O134"/>
  <c r="O135"/>
  <c r="O136"/>
  <c r="O137"/>
  <c r="O138"/>
  <c r="P138" s="1"/>
  <c r="O139"/>
  <c r="P139" s="1"/>
  <c r="O140"/>
  <c r="P140" s="1"/>
  <c r="O141"/>
  <c r="P141" s="1"/>
  <c r="O142"/>
  <c r="O143"/>
  <c r="O151"/>
  <c r="O152"/>
  <c r="O153"/>
  <c r="O154"/>
  <c r="O155"/>
  <c r="O156"/>
  <c r="Q158"/>
  <c r="O159"/>
  <c r="O160"/>
  <c r="O163"/>
  <c r="O167"/>
  <c r="O168"/>
  <c r="O169"/>
  <c r="P169" s="1"/>
  <c r="O170"/>
  <c r="O173"/>
  <c r="O174"/>
  <c r="O175"/>
  <c r="O176"/>
  <c r="O177"/>
  <c r="O178"/>
  <c r="O179"/>
  <c r="O180"/>
  <c r="O188"/>
  <c r="O189"/>
  <c r="O190"/>
  <c r="O191"/>
  <c r="O192"/>
  <c r="Q199"/>
  <c r="Q201"/>
  <c r="O202"/>
  <c r="O203"/>
  <c r="O214"/>
  <c r="O219"/>
  <c r="O242"/>
  <c r="Q242"/>
  <c r="O252"/>
  <c r="Q252"/>
  <c r="O258"/>
  <c r="Q258"/>
  <c r="Q263"/>
  <c r="O263"/>
  <c r="O288"/>
  <c r="Q288"/>
  <c r="O353"/>
  <c r="Q353"/>
  <c r="O220"/>
  <c r="O221"/>
  <c r="P221" s="1"/>
  <c r="O222"/>
  <c r="P222" s="1"/>
  <c r="O223"/>
  <c r="P223" s="1"/>
  <c r="O226"/>
  <c r="O228"/>
  <c r="O229"/>
  <c r="O240"/>
  <c r="O243"/>
  <c r="O244"/>
  <c r="O250"/>
  <c r="O253"/>
  <c r="O254"/>
  <c r="O259"/>
  <c r="O260"/>
  <c r="R264"/>
  <c r="O265"/>
  <c r="O270"/>
  <c r="O271"/>
  <c r="O272"/>
  <c r="O273"/>
  <c r="O277"/>
  <c r="O278"/>
  <c r="O279"/>
  <c r="O282"/>
  <c r="O286"/>
  <c r="O289"/>
  <c r="O290"/>
  <c r="O291"/>
  <c r="O292"/>
  <c r="O295"/>
  <c r="O297"/>
  <c r="O298"/>
  <c r="O300"/>
  <c r="O302"/>
  <c r="O305"/>
  <c r="O309"/>
  <c r="O310"/>
  <c r="P310" s="1"/>
  <c r="O313"/>
  <c r="O319"/>
  <c r="O320"/>
  <c r="O321"/>
  <c r="O326"/>
  <c r="O328"/>
  <c r="O334"/>
  <c r="O335"/>
  <c r="O342"/>
  <c r="O347"/>
  <c r="O350"/>
  <c r="O354"/>
  <c r="O355"/>
  <c r="P355" s="1"/>
  <c r="O356"/>
  <c r="P356" s="1"/>
  <c r="O357"/>
  <c r="O359"/>
  <c r="Q61"/>
  <c r="O61"/>
  <c r="Q67"/>
  <c r="O67"/>
  <c r="Q150"/>
  <c r="O150"/>
  <c r="Q166"/>
  <c r="O166"/>
  <c r="Q171"/>
  <c r="O171"/>
  <c r="Q172"/>
  <c r="O172"/>
  <c r="P172" s="1"/>
  <c r="P30"/>
  <c r="O60"/>
  <c r="Q62"/>
  <c r="Q68"/>
  <c r="Q70"/>
  <c r="Q72"/>
  <c r="Q74"/>
  <c r="Q80"/>
  <c r="Q83"/>
  <c r="O83"/>
  <c r="Q84"/>
  <c r="O84"/>
  <c r="P84" s="1"/>
  <c r="Q90"/>
  <c r="O90"/>
  <c r="Q94"/>
  <c r="Q102"/>
  <c r="Q104"/>
  <c r="Q111"/>
  <c r="O111"/>
  <c r="Q116"/>
  <c r="O116"/>
  <c r="Q120"/>
  <c r="Q126"/>
  <c r="Q128"/>
  <c r="Q130"/>
  <c r="Q132"/>
  <c r="Q134"/>
  <c r="Q136"/>
  <c r="Q151"/>
  <c r="Q153"/>
  <c r="Q162"/>
  <c r="O162"/>
  <c r="Q167"/>
  <c r="Q294"/>
  <c r="O294"/>
  <c r="Q173"/>
  <c r="Q176"/>
  <c r="Q179"/>
  <c r="Q184"/>
  <c r="Q188"/>
  <c r="Q191"/>
  <c r="Q194"/>
  <c r="O224"/>
  <c r="Q225"/>
  <c r="O225"/>
  <c r="Q245"/>
  <c r="O245"/>
  <c r="R255"/>
  <c r="M255"/>
  <c r="Q268"/>
  <c r="O268"/>
  <c r="Q269"/>
  <c r="O269"/>
  <c r="P269" s="1"/>
  <c r="Q276"/>
  <c r="O276"/>
  <c r="P276" s="1"/>
  <c r="O299"/>
  <c r="Q299"/>
  <c r="O301"/>
  <c r="Q301"/>
  <c r="Q303"/>
  <c r="O303"/>
  <c r="O304"/>
  <c r="Q304"/>
  <c r="Q306"/>
  <c r="O306"/>
  <c r="O308"/>
  <c r="Q308"/>
  <c r="O315"/>
  <c r="Q315"/>
  <c r="Q317"/>
  <c r="O317"/>
  <c r="Q324"/>
  <c r="O324"/>
  <c r="O330"/>
  <c r="Q330"/>
  <c r="Q332"/>
  <c r="O332"/>
  <c r="O358"/>
  <c r="Q358"/>
  <c r="O181"/>
  <c r="O182"/>
  <c r="P182" s="1"/>
  <c r="O183"/>
  <c r="P183" s="1"/>
  <c r="O187"/>
  <c r="O193"/>
  <c r="P193" s="1"/>
  <c r="Q197"/>
  <c r="O197"/>
  <c r="Q198"/>
  <c r="O198"/>
  <c r="P198" s="1"/>
  <c r="Q200"/>
  <c r="O200"/>
  <c r="Q206"/>
  <c r="Q208"/>
  <c r="Q210"/>
  <c r="Q213"/>
  <c r="O213"/>
  <c r="Q216"/>
  <c r="O216"/>
  <c r="Q217"/>
  <c r="O217"/>
  <c r="P217" s="1"/>
  <c r="Q218"/>
  <c r="O218"/>
  <c r="P218" s="1"/>
  <c r="Q224"/>
  <c r="Q226"/>
  <c r="Q234"/>
  <c r="Q236"/>
  <c r="Q238"/>
  <c r="Q239"/>
  <c r="Q246"/>
  <c r="Q249"/>
  <c r="O249"/>
  <c r="R263"/>
  <c r="Q264"/>
  <c r="O264"/>
  <c r="Q270"/>
  <c r="Q277"/>
  <c r="Q280"/>
  <c r="O280"/>
  <c r="Q283"/>
  <c r="O283"/>
  <c r="Q284"/>
  <c r="O284"/>
  <c r="P284" s="1"/>
  <c r="Q285"/>
  <c r="O285"/>
  <c r="P285" s="1"/>
  <c r="Q291"/>
  <c r="Q295"/>
  <c r="Q307"/>
  <c r="O307"/>
  <c r="P307" s="1"/>
  <c r="O318"/>
  <c r="Q318"/>
  <c r="O325"/>
  <c r="Q325"/>
  <c r="O327"/>
  <c r="Q327"/>
  <c r="Q329"/>
  <c r="O329"/>
  <c r="O333"/>
  <c r="Q333"/>
  <c r="O296"/>
  <c r="O311"/>
  <c r="O312"/>
  <c r="Q336"/>
  <c r="O336"/>
  <c r="Q337"/>
  <c r="O337"/>
  <c r="P337" s="1"/>
  <c r="Q338"/>
  <c r="O338"/>
  <c r="P338" s="1"/>
  <c r="Q339"/>
  <c r="O339"/>
  <c r="P339" s="1"/>
  <c r="Q340"/>
  <c r="O340"/>
  <c r="P340" s="1"/>
  <c r="Q341"/>
  <c r="O341"/>
  <c r="P341" s="1"/>
  <c r="Q344"/>
  <c r="O344"/>
  <c r="Q345"/>
  <c r="O345"/>
  <c r="P345" s="1"/>
  <c r="Q346"/>
  <c r="O346"/>
  <c r="P346" s="1"/>
  <c r="Q349"/>
  <c r="O349"/>
  <c r="Q351"/>
  <c r="O351"/>
  <c r="Q352"/>
  <c r="O352"/>
  <c r="P352" s="1"/>
  <c r="H17" i="79" l="1"/>
  <c r="H16" i="34"/>
  <c r="P227" i="1"/>
  <c r="P164"/>
  <c r="P118"/>
  <c r="P67"/>
  <c r="P63"/>
  <c r="P166"/>
  <c r="P150"/>
  <c r="P253"/>
  <c r="P354"/>
  <c r="P247"/>
  <c r="P216"/>
  <c r="P187"/>
  <c r="P268"/>
  <c r="P116"/>
  <c r="P87"/>
  <c r="P289"/>
  <c r="P243"/>
  <c r="P75"/>
  <c r="P92"/>
  <c r="P351"/>
  <c r="P334"/>
  <c r="P249"/>
  <c r="P90"/>
  <c r="P313"/>
  <c r="P200"/>
  <c r="P359"/>
  <c r="P309"/>
  <c r="P171"/>
  <c r="P278"/>
  <c r="P274"/>
  <c r="P271"/>
  <c r="P230"/>
  <c r="P220"/>
  <c r="P204"/>
  <c r="P189"/>
  <c r="P174"/>
  <c r="P168"/>
  <c r="P144"/>
  <c r="P124"/>
  <c r="P336"/>
  <c r="P185"/>
  <c r="P283"/>
  <c r="P195"/>
  <c r="P181"/>
  <c r="P332"/>
  <c r="P306"/>
  <c r="P111"/>
  <c r="P344"/>
  <c r="P239"/>
  <c r="P292"/>
  <c r="P154"/>
  <c r="P100"/>
  <c r="P213"/>
  <c r="P197"/>
  <c r="P324"/>
  <c r="P245"/>
  <c r="P294"/>
  <c r="P162"/>
  <c r="P83"/>
  <c r="P303"/>
  <c r="P211"/>
  <c r="P121"/>
  <c r="P81"/>
  <c r="P192"/>
  <c r="P177"/>
  <c r="P95"/>
  <c r="P349"/>
  <c r="P297"/>
  <c r="P319"/>
  <c r="P280"/>
  <c r="P264"/>
  <c r="P317"/>
  <c r="P61"/>
  <c r="P322"/>
  <c r="P137"/>
  <c r="P105"/>
  <c r="O255"/>
  <c r="P255" s="1"/>
  <c r="Q255"/>
  <c r="P329"/>
  <c r="P225"/>
</calcChain>
</file>

<file path=xl/sharedStrings.xml><?xml version="1.0" encoding="utf-8"?>
<sst xmlns="http://schemas.openxmlformats.org/spreadsheetml/2006/main" count="7050" uniqueCount="1142">
  <si>
    <t>Bulan</t>
  </si>
  <si>
    <t>Kode</t>
  </si>
  <si>
    <t>Brand</t>
  </si>
  <si>
    <t>Supplier</t>
  </si>
  <si>
    <t>No</t>
  </si>
  <si>
    <t>Harga Gross</t>
  </si>
  <si>
    <t>Aksesoris</t>
  </si>
  <si>
    <t>Jumlah</t>
  </si>
  <si>
    <t>Total Bayar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</si>
  <si>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</si>
  <si>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</si>
  <si>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</si>
  <si>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</si>
  <si>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</si>
  <si>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</si>
  <si>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</si>
  <si>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</si>
  <si>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</si>
  <si>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</si>
  <si>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</si>
  <si>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</si>
  <si>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Kuzatura</t>
  </si>
  <si>
    <t>Infikids</t>
  </si>
  <si>
    <t>IYN 639</t>
  </si>
  <si>
    <t>Rizal</t>
  </si>
  <si>
    <t>Gugum</t>
  </si>
  <si>
    <t>IYN 354</t>
  </si>
  <si>
    <t>IYN 636</t>
  </si>
  <si>
    <t>IYN 562</t>
  </si>
  <si>
    <t>IYN 174</t>
  </si>
  <si>
    <t>IYN 444</t>
  </si>
  <si>
    <t>IYN 416</t>
  </si>
  <si>
    <t>IYN 576</t>
  </si>
  <si>
    <t>IYN 473</t>
  </si>
  <si>
    <t>IYN 835</t>
  </si>
  <si>
    <t>IYN 813</t>
  </si>
  <si>
    <t>IYN 218</t>
  </si>
  <si>
    <t>Widyawati</t>
  </si>
  <si>
    <t>Dayut</t>
  </si>
  <si>
    <t>IYN 465</t>
  </si>
  <si>
    <t>IYN 847</t>
  </si>
  <si>
    <t>IYN 163</t>
  </si>
  <si>
    <t>IYN 246</t>
  </si>
  <si>
    <t>IYN 949</t>
  </si>
  <si>
    <t>Gidil</t>
  </si>
  <si>
    <t>Riki</t>
  </si>
  <si>
    <t>IYN 346</t>
  </si>
  <si>
    <t>Endang T</t>
  </si>
  <si>
    <t>Ace</t>
  </si>
  <si>
    <t>IYN 541</t>
  </si>
  <si>
    <t>Mamat</t>
  </si>
  <si>
    <t>IDE 742</t>
  </si>
  <si>
    <t>Nuri</t>
  </si>
  <si>
    <t>IDE 521</t>
  </si>
  <si>
    <t>Sandi</t>
  </si>
  <si>
    <t>IAB 814</t>
  </si>
  <si>
    <t>IAB 494</t>
  </si>
  <si>
    <t>Ahmad</t>
  </si>
  <si>
    <t>Imas Sepatu</t>
  </si>
  <si>
    <t>IAD 789</t>
  </si>
  <si>
    <t>Susi</t>
  </si>
  <si>
    <t>ICY 455</t>
  </si>
  <si>
    <t>IAC 682</t>
  </si>
  <si>
    <t>IAC 512</t>
  </si>
  <si>
    <t>IRA 442</t>
  </si>
  <si>
    <t>IYN 712</t>
  </si>
  <si>
    <t>Tuti</t>
  </si>
  <si>
    <t>IRA 450</t>
  </si>
  <si>
    <t>IDE 976</t>
  </si>
  <si>
    <t>IYN 527</t>
  </si>
  <si>
    <t>IYN 496</t>
  </si>
  <si>
    <t>Ana</t>
  </si>
  <si>
    <t>ICY 476</t>
  </si>
  <si>
    <t>IAD 634</t>
  </si>
  <si>
    <t>IAD 202</t>
  </si>
  <si>
    <t>IAC 823</t>
  </si>
  <si>
    <t>Novan</t>
  </si>
  <si>
    <t>KLX 578</t>
  </si>
  <si>
    <t>Panji</t>
  </si>
  <si>
    <t>KLX 162</t>
  </si>
  <si>
    <t>KLX 324</t>
  </si>
  <si>
    <t>KLX 659</t>
  </si>
  <si>
    <t>KRO 554</t>
  </si>
  <si>
    <t>KSD 382</t>
  </si>
  <si>
    <t>KRO 744</t>
  </si>
  <si>
    <t>KLX 372</t>
  </si>
  <si>
    <t>KLX 831</t>
  </si>
  <si>
    <t>KRO 597</t>
  </si>
  <si>
    <t>KRO 942</t>
  </si>
  <si>
    <t>KRO 527</t>
  </si>
  <si>
    <t>KLX 556</t>
  </si>
  <si>
    <t>KLX 427</t>
  </si>
  <si>
    <t>KLX 492</t>
  </si>
  <si>
    <t>KLX 449</t>
  </si>
  <si>
    <t>KLX 753</t>
  </si>
  <si>
    <t>KLX 144</t>
  </si>
  <si>
    <t>KRO 772</t>
  </si>
  <si>
    <t>KLX 896</t>
  </si>
  <si>
    <t>KJO 359</t>
  </si>
  <si>
    <t>KEP 341</t>
  </si>
  <si>
    <t>KJO 459</t>
  </si>
  <si>
    <t>KKE 623</t>
  </si>
  <si>
    <t>KEP 127</t>
  </si>
  <si>
    <t>KJO 431</t>
  </si>
  <si>
    <t>KKE 271</t>
  </si>
  <si>
    <t>KKE 520</t>
  </si>
  <si>
    <t>KJO 852</t>
  </si>
  <si>
    <t>KSD 795</t>
  </si>
  <si>
    <t>KYY 930</t>
  </si>
  <si>
    <t>KSD 388</t>
  </si>
  <si>
    <t>KYY 182</t>
  </si>
  <si>
    <t>KZU 974</t>
  </si>
  <si>
    <t>KZU 668</t>
  </si>
  <si>
    <t>KGB 654</t>
  </si>
  <si>
    <t>KSD 865</t>
  </si>
  <si>
    <t>KCP 361</t>
  </si>
  <si>
    <t>KCP 775</t>
  </si>
  <si>
    <t>KCP 589</t>
  </si>
  <si>
    <t>KCP 139</t>
  </si>
  <si>
    <t>KIL 287</t>
  </si>
  <si>
    <t>KSR 332</t>
  </si>
  <si>
    <t>KJN 533</t>
  </si>
  <si>
    <t>KJN 767</t>
  </si>
  <si>
    <t>KWE 373</t>
  </si>
  <si>
    <t>KJN 445</t>
  </si>
  <si>
    <t>KJN 773</t>
  </si>
  <si>
    <t>KMI 946</t>
  </si>
  <si>
    <t>KMI 161</t>
  </si>
  <si>
    <t>KLO 114</t>
  </si>
  <si>
    <t>KLO 672</t>
  </si>
  <si>
    <t>KCU 516</t>
  </si>
  <si>
    <t>KSU 994</t>
  </si>
  <si>
    <t>KNI 264</t>
  </si>
  <si>
    <t>KTX 736</t>
  </si>
  <si>
    <t>KSU 571</t>
  </si>
  <si>
    <t>KLK 514</t>
  </si>
  <si>
    <t>KTH 147</t>
  </si>
  <si>
    <t>KLK 474</t>
  </si>
  <si>
    <t>KMI 718</t>
  </si>
  <si>
    <t>KRO 735</t>
  </si>
  <si>
    <t>KLX 871</t>
  </si>
  <si>
    <t>KLX 248</t>
  </si>
  <si>
    <t>KLX 111</t>
  </si>
  <si>
    <t>KRO 848</t>
  </si>
  <si>
    <t>KRO 167</t>
  </si>
  <si>
    <t>KRO 235</t>
  </si>
  <si>
    <t>KRO 232</t>
  </si>
  <si>
    <t>KLX 853</t>
  </si>
  <si>
    <t>KLX 313</t>
  </si>
  <si>
    <t>KLX 165</t>
  </si>
  <si>
    <t>KRO 665</t>
  </si>
  <si>
    <t>KRO 849</t>
  </si>
  <si>
    <t>KLX 244</t>
  </si>
  <si>
    <t>KLX 419</t>
  </si>
  <si>
    <t>KEP 251</t>
  </si>
  <si>
    <t>KJO 450</t>
  </si>
  <si>
    <t>KYH 143</t>
  </si>
  <si>
    <t>KJO 181</t>
  </si>
  <si>
    <t>KYH 389</t>
  </si>
  <si>
    <t>KJW 366</t>
  </si>
  <si>
    <t>KYU 241</t>
  </si>
  <si>
    <t>Oshe</t>
  </si>
  <si>
    <t>KSD 748</t>
  </si>
  <si>
    <t>KYU 381</t>
  </si>
  <si>
    <t>KON 451</t>
  </si>
  <si>
    <t>KRN 692</t>
  </si>
  <si>
    <t>KIL 999</t>
  </si>
  <si>
    <t>KHE 418</t>
  </si>
  <si>
    <t>KHE 914</t>
  </si>
  <si>
    <t>KHE 537</t>
  </si>
  <si>
    <t>KYW 517</t>
  </si>
  <si>
    <t>KJW 512</t>
  </si>
  <si>
    <t>KYW 683</t>
  </si>
  <si>
    <t>KYW 487</t>
  </si>
  <si>
    <t>KDI 822</t>
  </si>
  <si>
    <t>KDI 723</t>
  </si>
  <si>
    <t>KDI 293</t>
  </si>
  <si>
    <t>KMT 988</t>
  </si>
  <si>
    <t>KPE 275</t>
  </si>
  <si>
    <t>KJW 375</t>
  </si>
  <si>
    <t>KTR 439</t>
  </si>
  <si>
    <t>KJW 263</t>
  </si>
  <si>
    <t>KJW 151</t>
  </si>
  <si>
    <t>KJW 352</t>
  </si>
  <si>
    <t>KNY 968</t>
  </si>
  <si>
    <t>KNY 526</t>
  </si>
  <si>
    <t>KZA 838</t>
  </si>
  <si>
    <t>KLC 256</t>
  </si>
  <si>
    <t>KLC 963</t>
  </si>
  <si>
    <t>KNF 185</t>
  </si>
  <si>
    <t>KSU 821</t>
  </si>
  <si>
    <t>KSU 358</t>
  </si>
  <si>
    <t>KHV 448</t>
  </si>
  <si>
    <t>KKF 893</t>
  </si>
  <si>
    <t>KKF 671</t>
  </si>
  <si>
    <t>KKF 987</t>
  </si>
  <si>
    <t>KVH 392</t>
  </si>
  <si>
    <t>KVH 422</t>
  </si>
  <si>
    <t>KVH 464</t>
  </si>
  <si>
    <t>KWS 833</t>
  </si>
  <si>
    <t>Katalog-Hangtag-Tapeta-Slip Label-Label Size-Label Kain-Plastik</t>
  </si>
  <si>
    <t>Harga Nett</t>
  </si>
  <si>
    <t>Potongan Aks</t>
  </si>
  <si>
    <t>Tgl</t>
  </si>
  <si>
    <t>Qty S Jalan</t>
  </si>
  <si>
    <t>Aksesoris (Rp)</t>
  </si>
  <si>
    <t>KUZATURA &amp; INFIKIDS</t>
  </si>
  <si>
    <t>JL. SINGGASANA 22A, BANDUNG</t>
  </si>
  <si>
    <t>Alamat</t>
  </si>
  <si>
    <t>Artikel</t>
  </si>
  <si>
    <t>Potongan Aksesoris</t>
  </si>
  <si>
    <t>Nett</t>
  </si>
  <si>
    <t>Quantity</t>
  </si>
  <si>
    <t>Sub Total</t>
  </si>
  <si>
    <t>Total</t>
  </si>
  <si>
    <t>FAKTUR PEMBAYARAN</t>
  </si>
  <si>
    <t>: RIZAL</t>
  </si>
  <si>
    <t>:</t>
  </si>
  <si>
    <t>Total Aksesoris</t>
  </si>
  <si>
    <t>Jumlah Bayar</t>
  </si>
  <si>
    <t>Bandung, 9 April 2018</t>
  </si>
  <si>
    <t>Katalog - Hangtag - Tapeta - Label Size - Slip Label - Label Kain - Plastik</t>
  </si>
  <si>
    <t>Katalog - Hangtag - Tapeta - Label Size - Slip Label - Plastik</t>
  </si>
  <si>
    <t>Katalog - Hangtag - Tapeta - Label Size - Slip Label - Label Lain Woven - Plastik</t>
  </si>
  <si>
    <t>Katalog - Hangtag - Tapeta - Label Size - Slip Label - Label Kain Woven - Plastik</t>
  </si>
  <si>
    <t>Bandung, 26 April 2018</t>
  </si>
  <si>
    <t>IKO 891</t>
  </si>
  <si>
    <t>Katalog - Hangtag - Tapeta - Label Size - Label Kain Woven Pink - Plastik Klip Besar</t>
  </si>
  <si>
    <t>Katalog - Hangtag - Tapeta - Label Size - Label Kain Youth - Plastik Kip Besar</t>
  </si>
  <si>
    <t>Katalog - Hangtag - Tapeta - Label Size - Label Woven Infikids Orange - Plastik Klip Kecil</t>
  </si>
  <si>
    <t>Bandung, 03 Mei 2018</t>
  </si>
  <si>
    <t>: Gugum</t>
  </si>
  <si>
    <t>KRO744</t>
  </si>
  <si>
    <t>IKO 716</t>
  </si>
  <si>
    <t>IKO 881</t>
  </si>
  <si>
    <t>IKO 418</t>
  </si>
  <si>
    <t>IKO 291</t>
  </si>
  <si>
    <t>IKO 895</t>
  </si>
  <si>
    <t>Katalog - Hangtag - Tapeta - Label Size - Plastik Klip Besar - Label Kain Woven Pink</t>
  </si>
  <si>
    <t>Katalog - Hangtag - Tapeta -Label Size - Label Kain Youth - Plastik Klip Besar</t>
  </si>
  <si>
    <t>Katalog - Hangtag - Label Size - Tapeta - Label Woven infikids biru - Plastik Klip Kecil</t>
  </si>
  <si>
    <t>Katalog - Hangtag - Label Size - Tapeta - Label Woven infikids orange - Plastik Klip Kecil</t>
  </si>
  <si>
    <t>Katalog - Hangtag - Tapeta - Label Size - Label Woven Infikids Youth - Plastik Klip Kecil</t>
  </si>
  <si>
    <t>Bandung, 04 Mei 2018</t>
  </si>
  <si>
    <t>Done sudah bayar</t>
  </si>
  <si>
    <t>Katalog - Hangtag - Tapeta - Label Kain Woven Youth - Plastik Klip Kecil</t>
  </si>
  <si>
    <t>: Panji</t>
  </si>
  <si>
    <t>IDR 126</t>
  </si>
  <si>
    <t>IDR 362</t>
  </si>
  <si>
    <t>Katalog - Hangtag - Laken XL - Label ID - Label Karet Tas Hitam - Slip Label Samping</t>
  </si>
  <si>
    <t>Katalog - Hangtag - Laken XL - Label ID - Label Karet Tas Merah - Slip Label Samping - Label Woven Biru</t>
  </si>
  <si>
    <t>Mira</t>
  </si>
  <si>
    <t>Qty lolos QC</t>
  </si>
  <si>
    <t>Qty Reject</t>
  </si>
  <si>
    <t>Qty Masuk</t>
  </si>
  <si>
    <t>Qty PO</t>
  </si>
  <si>
    <t>Katalog - Hangtag - Plastik Klip Kecil - Slip Label 2 sisi - Label Size</t>
  </si>
  <si>
    <t>Katalog - Hangtag - Plastik Klip Kecil - Slip Label 1 sisi - Label Size</t>
  </si>
  <si>
    <t>Katalog - Hangtag - Plastik Klip Besar - Slip Label - Label Size</t>
  </si>
  <si>
    <t>Keterangan</t>
  </si>
  <si>
    <t>Bandung, 08 Mei 2018</t>
  </si>
  <si>
    <t>: Novan</t>
  </si>
  <si>
    <t>No rekening</t>
  </si>
  <si>
    <t>Bank</t>
  </si>
  <si>
    <t>Atas Nama</t>
  </si>
  <si>
    <t>1320018135534</t>
  </si>
  <si>
    <t>Mandiri</t>
  </si>
  <si>
    <t>Novan Andriana</t>
  </si>
  <si>
    <t>Rekening</t>
  </si>
  <si>
    <t>1300010858465</t>
  </si>
  <si>
    <t>Vera Meriati Bukti</t>
  </si>
  <si>
    <t>: Oshe</t>
  </si>
  <si>
    <t>1300013989101</t>
  </si>
  <si>
    <t>Teti Hartini</t>
  </si>
  <si>
    <t>1310000567802</t>
  </si>
  <si>
    <t>Yanti Agustin Wijayanti</t>
  </si>
  <si>
    <t>Sudah diajukan</t>
  </si>
  <si>
    <t>: Mira</t>
  </si>
  <si>
    <t>1310011170364</t>
  </si>
  <si>
    <t>Dede Iwan</t>
  </si>
  <si>
    <t>Reject krn jahitan tdk rapi</t>
  </si>
  <si>
    <t>Size 10 reject 1, size 12 reject 3</t>
  </si>
  <si>
    <t>Status Pembayaran</t>
  </si>
  <si>
    <t>Belum diajukan</t>
  </si>
  <si>
    <t>Sudah dibayarkan</t>
  </si>
  <si>
    <t>Revisi pembayaran</t>
  </si>
  <si>
    <t>Pilih salah satu</t>
  </si>
  <si>
    <t>Katalog - Hangtag - Plastik Klip Kecil - Slip Label - Label Size - Label Jeans</t>
  </si>
  <si>
    <t>Reject 1 size 6 ada noda pada bahan</t>
  </si>
  <si>
    <t>Bandung, 10 Mei 2018</t>
  </si>
  <si>
    <t>: Nuri</t>
  </si>
  <si>
    <t>Nuri Kurniati</t>
  </si>
  <si>
    <t>1320016101330</t>
  </si>
  <si>
    <t>Nominal</t>
  </si>
  <si>
    <t>Total Pembayaran</t>
  </si>
  <si>
    <t>Katalog - Hangtag - Tapeta - Label Size - Slip Label 2 sisi - Plastik Klip Kecil</t>
  </si>
  <si>
    <t>Katalog - Hangtag - Tapeta - Label Size - Slip Label - Label Kain Woven Hitam - Plastik Klip Kecil</t>
  </si>
  <si>
    <t>Katalog - Hangtag - Tapeta - Label Size - Slip Label - Label Kain Woven Youth - Plastik Klip Kecil</t>
  </si>
  <si>
    <t>Katalog - Hangtag - Tapeta - Label Size - Slip Label - Label Kain Woven Orange - Plastik Klip Kecil</t>
  </si>
  <si>
    <t>Bandung, 15 Mei 2018</t>
  </si>
  <si>
    <t>Cashbon open</t>
  </si>
  <si>
    <t>Pembayaran</t>
  </si>
  <si>
    <t>Sisa Cashbon</t>
  </si>
  <si>
    <t>Cashbon</t>
  </si>
  <si>
    <t>1300016476635</t>
  </si>
  <si>
    <t>Rizal Shidieq</t>
  </si>
  <si>
    <t>: Komplek Margahayu Permia Jl. Permai RT 001 RW 008, Margaasih, Cirangsang Bandung</t>
  </si>
  <si>
    <t>Ratna</t>
  </si>
  <si>
    <t>1 Reject krn tali tidak bagus</t>
  </si>
  <si>
    <t>KSR 523</t>
  </si>
  <si>
    <t>Daden</t>
  </si>
  <si>
    <t>ISK 677</t>
  </si>
  <si>
    <t>: Ratna</t>
  </si>
  <si>
    <t>: Daden</t>
  </si>
  <si>
    <t>: Riki</t>
  </si>
  <si>
    <t>1310014169421</t>
  </si>
  <si>
    <t>Ratna Nuraisah</t>
  </si>
  <si>
    <t>Riki Hadian</t>
  </si>
  <si>
    <t>1300016484746</t>
  </si>
  <si>
    <t>Done sudah dibayar</t>
  </si>
  <si>
    <t>Bandung, 19 Mei 2018</t>
  </si>
  <si>
    <t>Katalog - Hangtag - Logam Cor - Laken S</t>
  </si>
  <si>
    <t>Katalog - Hangtag - Tapeta - Label Size - Label Kain Woven Youth - Plastik Klip</t>
  </si>
  <si>
    <t>Katalog - Hangtag - Tapeta - Plastik Klip Besar Hitam - Label Kain Woven Orange - Labe Size</t>
  </si>
  <si>
    <t>1 reject krn kotor</t>
  </si>
  <si>
    <t>Bandung, 21 Mei 2018</t>
  </si>
  <si>
    <t>Katalog - Hangtag - Tapeta - Label Kain Woven Youth - Plastik Klip Kecil - Label Size</t>
  </si>
  <si>
    <t>Katalog - Hangtag - Tapeta - Label Kain Woven Pink - Plastik Klip Kecil - Label Size</t>
  </si>
  <si>
    <t>2 reject krn tdk ada aksesoris, dan ada tambalan jahitan</t>
  </si>
  <si>
    <t>Bandung, 22 Mei 2018</t>
  </si>
  <si>
    <t>done sudah dibayar</t>
  </si>
  <si>
    <t>Iwan tas</t>
  </si>
  <si>
    <t>Katalog - Hangtag - Laken XL - Logam Cor</t>
  </si>
  <si>
    <t>Katalog - Hangtag - Logam Cor - Plastik Klip Kecil</t>
  </si>
  <si>
    <t>Eri</t>
  </si>
  <si>
    <t>Katalog - Hangtag - Slip label - Label size - Plastik Klip Besar</t>
  </si>
  <si>
    <t>: Eri Perawati</t>
  </si>
  <si>
    <t>: Iwan</t>
  </si>
  <si>
    <t>KHY 143</t>
  </si>
  <si>
    <t>sudah diajukan</t>
  </si>
  <si>
    <t>Bandung, 23 Mei 2018</t>
  </si>
  <si>
    <t>1300016484753</t>
  </si>
  <si>
    <t>Eri Perawati</t>
  </si>
  <si>
    <t>1300016569116</t>
  </si>
  <si>
    <t>Daden Gunawan</t>
  </si>
  <si>
    <t>ISK 894</t>
  </si>
  <si>
    <t>ISK 612</t>
  </si>
  <si>
    <t>Katalog - Hangtag - Plastik Klip Besar - Label Kain Orange - Label Size - Tapeta</t>
  </si>
  <si>
    <t>Katalog - Hangtag - Plastik Klip Besar - Label Kain Youth - Label Size - Tapeta</t>
  </si>
  <si>
    <t>1 reject krn bahan ada yg bolong</t>
  </si>
  <si>
    <t>IYN 734</t>
  </si>
  <si>
    <t>IYN 141</t>
  </si>
  <si>
    <t>KLC 541</t>
  </si>
  <si>
    <t>Engkos</t>
  </si>
  <si>
    <t>Katalog - Hangtag - Dus sepatu mini - Kertas Tisu - Stiker Dus</t>
  </si>
  <si>
    <t>Katalog - Hangtag - Tapeta - Woven Pundak - Slip Label Samping - Patch Kulit Kotak - Plastik Klip Besar - Label Size</t>
  </si>
  <si>
    <t>Katalog - Hangtag - Tapeta - Label Size - Slip Label samping - Label Kain Woven Hitam - Plastik Klip Kecil</t>
  </si>
  <si>
    <t>Katalog - Hangtag - Tapeta - Label Size - Label Kain Orange - Plastik Klip Kecil</t>
  </si>
  <si>
    <t>Bandung, 24 Mei 2018</t>
  </si>
  <si>
    <t>Tidak ada pemotongan cashbon pada pembayaran ini</t>
  </si>
  <si>
    <t xml:space="preserve">Pemotongan dilakukan pada setor barang berikutnya </t>
  </si>
  <si>
    <t>Note :</t>
  </si>
  <si>
    <t>Pemotongan berikutnya 50% dari total pembayaran barang masuk</t>
  </si>
  <si>
    <t>: Engkos</t>
  </si>
  <si>
    <t>IRM 229</t>
  </si>
  <si>
    <t>IRM 784</t>
  </si>
  <si>
    <t>IRM 992</t>
  </si>
  <si>
    <t>IRM 243</t>
  </si>
  <si>
    <t>IRM 799</t>
  </si>
  <si>
    <t>Dewi fashion</t>
  </si>
  <si>
    <t>Katalog - Hangtag - Tapeta - Slip label - Label Size - Plastik Klip Kecil</t>
  </si>
  <si>
    <t>Katalog - Hangtag - Tapeta - Slip Label Samping - Label Size - Plastik Klip Kecil - Label Woven Biru</t>
  </si>
  <si>
    <t>Katalog - Hangtag - Tapeta - Slip Label Samping - Label Size - Plastik Klip Kecil - Label Woven Hitam</t>
  </si>
  <si>
    <t>1 reject pola tdk sesuai size</t>
  </si>
  <si>
    <t>1 reject jahitan kerah tdk rapi</t>
  </si>
  <si>
    <t>3462482083</t>
  </si>
  <si>
    <t>BCA</t>
  </si>
  <si>
    <t>: Dewi</t>
  </si>
  <si>
    <t>Bandung, 25 Mei 2018</t>
  </si>
  <si>
    <t>ISF 816</t>
  </si>
  <si>
    <t>ISF 692</t>
  </si>
  <si>
    <t>ISF 392</t>
  </si>
  <si>
    <t>ISF 525</t>
  </si>
  <si>
    <t>ISF 831</t>
  </si>
  <si>
    <t>Katalog - Hangtag - Dus sepatu anak - Stiker Dus - Kertas Tisu</t>
  </si>
  <si>
    <t>2 reject krn pita copot</t>
  </si>
  <si>
    <t>: Imas Sopiah</t>
  </si>
  <si>
    <t>1300016569280</t>
  </si>
  <si>
    <t>Imas Sopiah</t>
  </si>
  <si>
    <t>Rudi Ramdani</t>
  </si>
  <si>
    <t>: Ana</t>
  </si>
  <si>
    <t>KKT 438</t>
  </si>
  <si>
    <t>Bandung, 26 Mei 2018</t>
  </si>
  <si>
    <t>done sudah dibayarkan</t>
  </si>
  <si>
    <t>KAC 889</t>
  </si>
  <si>
    <t>Dede Ropik</t>
  </si>
  <si>
    <t>Katalog - Hangtag - Laken XL - Label woven ketupat - Tapeta tas - Slip label samping - Label ID</t>
  </si>
  <si>
    <t>2 reject krn jahitan resleting tdk rapi</t>
  </si>
  <si>
    <t>Ina Rosdiana</t>
  </si>
  <si>
    <t>Katalog - Hangtag - Tapeta - Woven pundak - Slip Label 1 sisi - Patch Kulit Kotak - Plastik Klip Besar - Label Size</t>
  </si>
  <si>
    <t>: Dede Ropik</t>
  </si>
  <si>
    <t>Bandung, 28 Mei 2018</t>
  </si>
  <si>
    <t>: Ina Rosdiana</t>
  </si>
  <si>
    <t>1300016166590</t>
  </si>
  <si>
    <t>Sri Suryati</t>
  </si>
  <si>
    <t>1300016076120</t>
  </si>
  <si>
    <t>IBK 327</t>
  </si>
  <si>
    <t>Cecep sepatu</t>
  </si>
  <si>
    <t>IBK 739</t>
  </si>
  <si>
    <t>IRP 437</t>
  </si>
  <si>
    <t>Dewi sepatu</t>
  </si>
  <si>
    <t>IRP 999</t>
  </si>
  <si>
    <t>IRP 653</t>
  </si>
  <si>
    <t>ITW 125</t>
  </si>
  <si>
    <t>Mela</t>
  </si>
  <si>
    <t>ITW 956</t>
  </si>
  <si>
    <t>IHR 518</t>
  </si>
  <si>
    <t>IHR 913</t>
  </si>
  <si>
    <t>H Randi</t>
  </si>
  <si>
    <t>ISF 892</t>
  </si>
  <si>
    <t>IJD 547</t>
  </si>
  <si>
    <t>KJO 470</t>
  </si>
  <si>
    <t>IJD 238</t>
  </si>
  <si>
    <t>IJD 414</t>
  </si>
  <si>
    <t>IJD 526</t>
  </si>
  <si>
    <t>IJD 655</t>
  </si>
  <si>
    <t>IJD 989</t>
  </si>
  <si>
    <t>Dul</t>
  </si>
  <si>
    <t>: Cecep sepatu</t>
  </si>
  <si>
    <t>1300016468590</t>
  </si>
  <si>
    <t>Ecep sudradjat</t>
  </si>
  <si>
    <t>1 reject krn jahitan bolong</t>
  </si>
  <si>
    <t>: Dewi sepatu</t>
  </si>
  <si>
    <t>1300016484696</t>
  </si>
  <si>
    <t>Dewi Anggraeni</t>
  </si>
  <si>
    <t>Size</t>
  </si>
  <si>
    <t>Katalog - Hangtag - Dus anak - Stiker dus - Kertas tisu</t>
  </si>
  <si>
    <t>Katalog - Hangtag - Stiker dus - Kertas tisu</t>
  </si>
  <si>
    <t>Katalog - Hangtag - Tapeta - Woven pundak - Patch kulit emblem - Plastik klip besar - Label size</t>
  </si>
  <si>
    <t>1 reject krn jahitan woven kurang rapi</t>
  </si>
  <si>
    <t>1320017977944</t>
  </si>
  <si>
    <t>Yayat Hidayat</t>
  </si>
  <si>
    <t>: Dayut</t>
  </si>
  <si>
    <t>Pengembalian barang servis/perbaikan</t>
  </si>
  <si>
    <t>Bandung, 29 Mei 2018</t>
  </si>
  <si>
    <t>Berubah harga di RND dari 65000--&gt;65300</t>
  </si>
  <si>
    <t>Katalog - Hangtag - tapeta - Woven pundak - Slip label 1 sisi - Label Size - Plastik Klip besar</t>
  </si>
  <si>
    <t>2 reject krn kancing tidak ada, dan noda di kerah</t>
  </si>
  <si>
    <t>Koreksi harga di RND dari 57500--&gt;58525</t>
  </si>
  <si>
    <t>Katalog - Hangtag - Tapeta - Label Size - Slip Label samping - Label Kain Woven Hitam - Plastik Klip Kecil - Patch kulit emblem</t>
  </si>
  <si>
    <t>Katalog - Hangtag - Tapeta - Label Size - Slip Label samping - Label Kain Woven youth - Plastik klip kecil</t>
  </si>
  <si>
    <t>Katalog - Hangtag - Tapeta - Label Size - Slip Label samping - Plastik Klip kecil</t>
  </si>
  <si>
    <t>Koreksi harga di RND dari 55000--&gt;53550</t>
  </si>
  <si>
    <t>Koreksi harga di RND dari 52500--&gt;52550</t>
  </si>
  <si>
    <t>Koreksi harga di RND dari 55000--&gt;55050</t>
  </si>
  <si>
    <t>Katalog - Hangtag - Tapeta - Label Size - Slip Label 1 sisi - Plastik Klip kecil - Woven orange</t>
  </si>
  <si>
    <t>: Dul</t>
  </si>
  <si>
    <t>Bandung, 30 Mei 2018</t>
  </si>
  <si>
    <t>1320023636666</t>
  </si>
  <si>
    <t>Gungun Raya Gunawan</t>
  </si>
  <si>
    <t>Katalog - Hangtag - Tapeta - Label Size - Slip Label 1 sisi - Plastik Klip kecil</t>
  </si>
  <si>
    <t>1 reject krn jahitan tdk rapi</t>
  </si>
  <si>
    <t>Katalog - Hangtag - Dus anak - stiker dus - kertas tisu - slip karet bening</t>
  </si>
  <si>
    <t>4 reject krn spon tdk dlm keadaan di lem</t>
  </si>
  <si>
    <t>reject krn bahan di bagian dalam sobek</t>
  </si>
  <si>
    <t>: Mela</t>
  </si>
  <si>
    <t>1300016578802</t>
  </si>
  <si>
    <t>Melasari Yugi</t>
  </si>
  <si>
    <t>Bandung, 31 Mei 2018</t>
  </si>
  <si>
    <t>: H Randi</t>
  </si>
  <si>
    <t>1300015577979</t>
  </si>
  <si>
    <t>Randi Jaya Priatna</t>
  </si>
  <si>
    <t>Katalog - Hangtag - Tapeta - Label Size - Label Woven Youth - Plastik Klip Kecil</t>
  </si>
  <si>
    <t>IVE 872</t>
  </si>
  <si>
    <t>IVE 454</t>
  </si>
  <si>
    <t>IVE 148</t>
  </si>
  <si>
    <t>Katalog - Hangtag - Tapeta - Label Size - Label Woven Orange - Plastik Klip kecil</t>
  </si>
  <si>
    <t>Reject krn ada bekas jahitan pada kain dan robek</t>
  </si>
  <si>
    <t>Reject krn bahan kotor</t>
  </si>
  <si>
    <t>IJD 272</t>
  </si>
  <si>
    <t>Koreksi harga di RND dari 54000--&gt;54050</t>
  </si>
  <si>
    <t>Harun</t>
  </si>
  <si>
    <t>Katalog - Hangtag - Laken XL - Label Woven biru - Slip Label samping - Label ID</t>
  </si>
  <si>
    <t>: Harun</t>
  </si>
  <si>
    <t>1320017973000</t>
  </si>
  <si>
    <t>Saepudin Harun</t>
  </si>
  <si>
    <t>: Tuti</t>
  </si>
  <si>
    <t>1310011211523</t>
  </si>
  <si>
    <t>Tuti Kurniati</t>
  </si>
  <si>
    <t>done sudah bayar</t>
  </si>
  <si>
    <t>Done sdh dibayar</t>
  </si>
  <si>
    <t>INW 666</t>
  </si>
  <si>
    <t>Ujang R</t>
  </si>
  <si>
    <t>Katalog - Hangtag - Dus Anak - stiker dus - kertas tisu</t>
  </si>
  <si>
    <t>: Ujang Rohman</t>
  </si>
  <si>
    <t>Bandung, 1 Juni 2018</t>
  </si>
  <si>
    <t>1300016588264</t>
  </si>
  <si>
    <t>Ujang Rohman</t>
  </si>
  <si>
    <t>ISF 735</t>
  </si>
  <si>
    <t>ISF 849</t>
  </si>
  <si>
    <t>IWR 983</t>
  </si>
  <si>
    <t>IWR 544</t>
  </si>
  <si>
    <t>Asep Rodi</t>
  </si>
  <si>
    <t>IRT 319</t>
  </si>
  <si>
    <t>IRT 432</t>
  </si>
  <si>
    <t>IRT 674</t>
  </si>
  <si>
    <t>IRT 498</t>
  </si>
  <si>
    <t>IRT 812</t>
  </si>
  <si>
    <t>IRT 593</t>
  </si>
  <si>
    <t>Maman Tas</t>
  </si>
  <si>
    <t>IRT 793</t>
  </si>
  <si>
    <t>Katalog - Hangtag - Dus Anak - Stiker Dus - Kertas Tisu</t>
  </si>
  <si>
    <t>Katalog - Hangtag - Plastik Besar Putih - Tapeta - Slip Label - Label Size</t>
  </si>
  <si>
    <t>Katalog - Hangtag - Laken XL - Label Woven Hitam - Label Karet Tas Merah - Label ID</t>
  </si>
  <si>
    <t>Abuya idris</t>
  </si>
  <si>
    <t>Katalog - Hangtag - Dus Sepatu Dewasa - Kertas Tisu - Stiker Dus</t>
  </si>
  <si>
    <t>Katalog - Hangtag - Dus Sepatu Dewasa - Kertas Tisu - Stiker Dus - Label Lidah Sepatu</t>
  </si>
  <si>
    <t>Katalog - Hangtag - Dus Sepatu Wanita - Kertas Tisu - Stiker Dus</t>
  </si>
  <si>
    <t>Katalog - Hangtag - Label Size - Label Woven Youth - Patch Kulit - Woven Pundak - Plastik Klip Besar</t>
  </si>
  <si>
    <t>Katalog - Hangtag - Label Size - Slip Label Samping - Woven Pundak - Tapeta</t>
  </si>
  <si>
    <t>3 reject (1 tdk ada label ID, 2 dalam tdk terjahit)</t>
  </si>
  <si>
    <t xml:space="preserve">1 reject </t>
  </si>
  <si>
    <t>: Abuya Idris</t>
  </si>
  <si>
    <t>1300016468608</t>
  </si>
  <si>
    <t>Anang Koswara</t>
  </si>
  <si>
    <t>1300015274312</t>
  </si>
  <si>
    <t>Lena Maghdalena</t>
  </si>
  <si>
    <t>Katalog - Hangtag - Laken XL - Logam cor</t>
  </si>
  <si>
    <t>done sdh bayar</t>
  </si>
  <si>
    <t>Bandung, 2 Juni 2018</t>
  </si>
  <si>
    <t>: Sandi</t>
  </si>
  <si>
    <t>1300014966843</t>
  </si>
  <si>
    <t>Sandi Indrianto</t>
  </si>
  <si>
    <t>sdh diajukan</t>
  </si>
  <si>
    <t>1300016588272</t>
  </si>
  <si>
    <t>Eli Halimatusa'diyah</t>
  </si>
  <si>
    <t>KTA 292</t>
  </si>
  <si>
    <t>Tati</t>
  </si>
  <si>
    <t>Wiwin</t>
  </si>
  <si>
    <t>KZA 369</t>
  </si>
  <si>
    <t>Tedi Cokro</t>
  </si>
  <si>
    <t>ISF 276</t>
  </si>
  <si>
    <t>ISF 502</t>
  </si>
  <si>
    <t>ISF 622</t>
  </si>
  <si>
    <t>IVE 113</t>
  </si>
  <si>
    <t>KRS 484</t>
  </si>
  <si>
    <t>Rahmat Sonjaya</t>
  </si>
  <si>
    <t>Jujun</t>
  </si>
  <si>
    <t>Katalog - Hangtag - Plastik klip besar - Logam cor - Slip karet</t>
  </si>
  <si>
    <t>Katalog - Hangtag - Tapeta - Label Size - Slip Label - Patch Kulit Bulat - Woven Pundak - Plastik Klip Besar</t>
  </si>
  <si>
    <t>KWE 192</t>
  </si>
  <si>
    <t>KZU 776</t>
  </si>
  <si>
    <t>KZU 583</t>
  </si>
  <si>
    <t>Ali Muhammad</t>
  </si>
  <si>
    <t>Didin Jaket</t>
  </si>
  <si>
    <t>: Asep Rodi</t>
  </si>
  <si>
    <t>1300016447842</t>
  </si>
  <si>
    <t>1 reject krn resleting dol</t>
  </si>
  <si>
    <t>reject krn pergelangan tangan dan woven pundak tdk terjahit</t>
  </si>
  <si>
    <t>Bandung, 04 Juni 2018</t>
  </si>
  <si>
    <t>Bandung, 4 Juni 2018</t>
  </si>
  <si>
    <t>: Tedi Cokro</t>
  </si>
  <si>
    <t>Bu Enok</t>
  </si>
  <si>
    <t>: Bu Enok</t>
  </si>
  <si>
    <t>9000011136257</t>
  </si>
  <si>
    <t>Enok saodah</t>
  </si>
  <si>
    <t>1300016468673</t>
  </si>
  <si>
    <t>Tedy Supriadi</t>
  </si>
  <si>
    <t>Uca aksesoris</t>
  </si>
  <si>
    <t>KJW</t>
  </si>
  <si>
    <t>KSD</t>
  </si>
  <si>
    <t>Imas sepatu</t>
  </si>
  <si>
    <t>ISF</t>
  </si>
  <si>
    <t>: Tati</t>
  </si>
  <si>
    <t>Bandung, 5 Juni 2018</t>
  </si>
  <si>
    <t>1300016400874</t>
  </si>
  <si>
    <t>Tati Hardiati</t>
  </si>
  <si>
    <t>: Rahmat Sonjaya</t>
  </si>
  <si>
    <t>Bandung, 05 Juni 2018</t>
  </si>
  <si>
    <t>1300011128181</t>
  </si>
  <si>
    <t>Umil Mahfudin</t>
  </si>
  <si>
    <t>: Jujun</t>
  </si>
  <si>
    <t>1300016590971</t>
  </si>
  <si>
    <t>Dede Yuliantini</t>
  </si>
  <si>
    <t>: Ali Muhammad</t>
  </si>
  <si>
    <t>1300015285748</t>
  </si>
  <si>
    <t>: Wiwin</t>
  </si>
  <si>
    <t xml:space="preserve">1300016115993 </t>
  </si>
  <si>
    <t>Ariyanto</t>
  </si>
  <si>
    <t>ICC 977</t>
  </si>
  <si>
    <t>KIK 411</t>
  </si>
  <si>
    <t>Ika Kartika</t>
  </si>
  <si>
    <t>ITW 191</t>
  </si>
  <si>
    <t>IRS 661</t>
  </si>
  <si>
    <t>IRS 832</t>
  </si>
  <si>
    <t>IRS 955</t>
  </si>
  <si>
    <t>IRS 995</t>
  </si>
  <si>
    <t>Irsan</t>
  </si>
  <si>
    <t>IKK 225</t>
  </si>
  <si>
    <t>IKK 714</t>
  </si>
  <si>
    <t>IKK 590</t>
  </si>
  <si>
    <t>IKK 965</t>
  </si>
  <si>
    <t>IKK 453</t>
  </si>
  <si>
    <t>IKK 621</t>
  </si>
  <si>
    <t>KZA 837</t>
  </si>
  <si>
    <t>IKA 642</t>
  </si>
  <si>
    <t>IEJ 774</t>
  </si>
  <si>
    <t>IEJ 826</t>
  </si>
  <si>
    <t>IVU 787</t>
  </si>
  <si>
    <t>ISF 334</t>
  </si>
  <si>
    <t>Euis Fatimah</t>
  </si>
  <si>
    <t>Katalog - Hangtag - Woven Pundak - Label Size - Plastik Klip Besar - Slip Label samping</t>
  </si>
  <si>
    <t>Katalog - Hangtag - Slip label - Label size - Plastik Klip Besar - Woven pundak - Patch Kulit Kotak</t>
  </si>
  <si>
    <t>Katalog - Hangtag - Tapeta - Woven Pundak - Slip Label Samping</t>
  </si>
  <si>
    <t>Katalog - Hangtag - Plastik Klip Besar - Label Kain Woven Pink - Slip Label Samping</t>
  </si>
  <si>
    <t>Katalog - Hangtag - Dus Wanita - Kertas Tisu - Stiker Dus</t>
  </si>
  <si>
    <t>Katalog - Hangtag - Tapeta Tas - Woven Kulit Ketupat - Laken XL - Slip Label Samping - Label ID</t>
  </si>
  <si>
    <t>Katalog - hangtag - Tapeta - Label Size - Woven Pundak - Patch Kulit Kotak - Slip Label Samping - Plastik Klip Besar</t>
  </si>
  <si>
    <t>Katalog - Hangtag - Tapeta - Label Kain Pink - Plastik Klip Besar</t>
  </si>
  <si>
    <t>Katalog - Hangtag - Tapeta - Slip Label 1 sisi - Label Size - Plastik Klip Kecil</t>
  </si>
  <si>
    <t>Katalog - Hangtag - Tapeta - Woven Hitam - Label Size - Slip Label</t>
  </si>
  <si>
    <t>Katalog - Hangtag - Tapeta - Label Youth Infikids - Plastik Klip Kecil</t>
  </si>
  <si>
    <t>Katalog  - Hangatag - Dus Anak - Slip Karet Putih - Stiker Dus - Kertas Tisu</t>
  </si>
  <si>
    <t>Bandung, 06 Juni 2018</t>
  </si>
  <si>
    <t>: Ace</t>
  </si>
  <si>
    <t>1320018537093</t>
  </si>
  <si>
    <t>Sari</t>
  </si>
  <si>
    <t>9000014776828</t>
  </si>
  <si>
    <t>Didin Jaenudin</t>
  </si>
  <si>
    <t>: Didin Jaket</t>
  </si>
  <si>
    <t>: Sofyan/ didin jaket</t>
  </si>
  <si>
    <t>1 reject krn jahitan label size lepas</t>
  </si>
  <si>
    <t>: Ika Kartika</t>
  </si>
  <si>
    <t>1300015212288</t>
  </si>
  <si>
    <t>done</t>
  </si>
  <si>
    <t>3 reject (2 saku tdk terjahit, 1 kancing keliru)</t>
  </si>
  <si>
    <t>1 reject tdk ada resleting</t>
  </si>
  <si>
    <t>2 reject krn jahitan tdk rapi, dan kancing lepas</t>
  </si>
  <si>
    <t>done bayar</t>
  </si>
  <si>
    <t>Hasan LSM</t>
  </si>
  <si>
    <t>IMP 183</t>
  </si>
  <si>
    <t>Kiki</t>
  </si>
  <si>
    <t>KBN 396</t>
  </si>
  <si>
    <t>Deni Hamdani</t>
  </si>
  <si>
    <t>Katalog  - Hangatag - Dus Anak - Slip Karet Hitam - Stiker Dus - Kertas Tisu</t>
  </si>
  <si>
    <t>2 reject puring tdk terjahit</t>
  </si>
  <si>
    <t>Katalog - Hangtag - Laken XL - Woven Hitam - Slip Label - Label ID</t>
  </si>
  <si>
    <t>1 reject td ada mulut pada motifnya</t>
  </si>
  <si>
    <t>Katalog - Hangtag - Dus Anak - Stiker Dus - Kertas Tisu - slip karet hitam</t>
  </si>
  <si>
    <t>Katalog - Hangtag - Dus Anak - Stiker Dus - Kertas Tisu - slip karet bening</t>
  </si>
  <si>
    <t>Katalog - Hangtag - Dus Anak - Kertas Tisu - Stiker Dus</t>
  </si>
  <si>
    <t xml:space="preserve">Katalog - Hangtag - Dus Dewasa - Stiker Dus - Kertas Tisu </t>
  </si>
  <si>
    <t>Katalog - Hangtag - Stiker Dus - Kertas Tisu</t>
  </si>
  <si>
    <t xml:space="preserve">Katalog - Hangtag - Dus Anak - Stiker Dus - Kertas Tisu </t>
  </si>
  <si>
    <t>: Susi</t>
  </si>
  <si>
    <t>Bandung, 07 Juni 2018</t>
  </si>
  <si>
    <t>9000032189970</t>
  </si>
  <si>
    <t>Novi Kusmiati</t>
  </si>
  <si>
    <t>: Irsan</t>
  </si>
  <si>
    <t>1300016419544</t>
  </si>
  <si>
    <t>Irsan Sopian</t>
  </si>
  <si>
    <t>: Hasan LSM</t>
  </si>
  <si>
    <t>1300016484894</t>
  </si>
  <si>
    <t>Hasanudin Bin Rojili</t>
  </si>
  <si>
    <t>1300016591334</t>
  </si>
  <si>
    <t>Achmad</t>
  </si>
  <si>
    <t>: Ahmad</t>
  </si>
  <si>
    <t>: Maman</t>
  </si>
  <si>
    <t>: Kiki</t>
  </si>
  <si>
    <t>1300016419999</t>
  </si>
  <si>
    <t>Rizki Rahayu</t>
  </si>
  <si>
    <t>Katalog - Hangtag - Laken kecil - Logam Cor</t>
  </si>
  <si>
    <t>Katalog - Hangtag - Tapeta - Patch Kulit - Slip Label Samping - Label Size - Plastik Kecil</t>
  </si>
  <si>
    <t>7 reject krn motif garis tdk lurus</t>
  </si>
  <si>
    <t>1 reject krn saku bolong</t>
  </si>
  <si>
    <t>: Endang T</t>
  </si>
  <si>
    <t>1310002278093</t>
  </si>
  <si>
    <t>Endang Triyana</t>
  </si>
  <si>
    <t>: Abe (deni hamdani)</t>
  </si>
  <si>
    <t>1300011611764</t>
  </si>
  <si>
    <t xml:space="preserve">Ade udin sahrudin </t>
  </si>
  <si>
    <t>IYN 375</t>
  </si>
  <si>
    <t>IYN 722</t>
  </si>
  <si>
    <t>IYN 925</t>
  </si>
  <si>
    <t>IYN 379</t>
  </si>
  <si>
    <t>IYN 356</t>
  </si>
  <si>
    <t>reject krn saku beda warna</t>
  </si>
  <si>
    <t>Bandung, 08 Juni  2018</t>
  </si>
  <si>
    <t>revisi 1 pcs size 11 servis jahitan label size</t>
  </si>
  <si>
    <t>servis 10 pcs size 10 utk jahit label woven</t>
  </si>
  <si>
    <t>4 reject (3 beda pola, 1 kotor)</t>
  </si>
  <si>
    <t>servis size 10 dan 12 krn kancing tdk ada</t>
  </si>
  <si>
    <t xml:space="preserve">Katalog - Hangtag - Label Size - Tapeta - Slip Label samping - Woven Youth - Plastik Klip Besar </t>
  </si>
  <si>
    <t>Potongan Cashbon</t>
  </si>
  <si>
    <t xml:space="preserve">1300012835396 </t>
  </si>
  <si>
    <t>ridwan maulana</t>
  </si>
  <si>
    <t>: Gidil</t>
  </si>
  <si>
    <t>Bandung, 08 Juni 2018</t>
  </si>
  <si>
    <t>Bandung, 8 Juni 2018</t>
  </si>
  <si>
    <t>ISF 624</t>
  </si>
  <si>
    <t>ISF 874</t>
  </si>
  <si>
    <t>ISF 780</t>
  </si>
  <si>
    <t>ISF 902</t>
  </si>
  <si>
    <t>KNF 757</t>
  </si>
  <si>
    <t>Siti Komariah</t>
  </si>
  <si>
    <t>: Siti Komariah</t>
  </si>
  <si>
    <t>1300009938872</t>
  </si>
  <si>
    <t>Sopie</t>
  </si>
  <si>
    <t>: Sopie</t>
  </si>
  <si>
    <t>076901019760538</t>
  </si>
  <si>
    <t>siti sopiah</t>
  </si>
  <si>
    <t>IVN 635</t>
  </si>
  <si>
    <t>Apry</t>
  </si>
  <si>
    <t>Katalog - Hangtag - Label Kain Youth - Plastik Kecil</t>
  </si>
  <si>
    <t>: Apry</t>
  </si>
  <si>
    <t>Apry Romdhon</t>
  </si>
  <si>
    <t>1300016594726</t>
  </si>
  <si>
    <t>IRT 553</t>
  </si>
  <si>
    <t>IRT 369</t>
  </si>
  <si>
    <t>KAC 412</t>
  </si>
  <si>
    <t>IRM 973</t>
  </si>
  <si>
    <t>IRM 771</t>
  </si>
  <si>
    <t>IRM 383</t>
  </si>
  <si>
    <t>IRM 472</t>
  </si>
  <si>
    <t>IRM 493</t>
  </si>
  <si>
    <t>KWE 202</t>
  </si>
  <si>
    <t>KWE 204</t>
  </si>
  <si>
    <t>KDN 325</t>
  </si>
  <si>
    <t>KDN 531</t>
  </si>
  <si>
    <t>ITC 391</t>
  </si>
  <si>
    <t>ITC 932</t>
  </si>
  <si>
    <t>ITC 172</t>
  </si>
  <si>
    <t>KMT 855</t>
  </si>
  <si>
    <t>ITW 175</t>
  </si>
  <si>
    <t>ITW 170</t>
  </si>
  <si>
    <t>IGF 315</t>
  </si>
  <si>
    <t>KCG 201</t>
  </si>
  <si>
    <t>IWX 577</t>
  </si>
  <si>
    <t>IWX 897</t>
  </si>
  <si>
    <t>ISO 888</t>
  </si>
  <si>
    <t>Jojo</t>
  </si>
  <si>
    <t>Gingin</t>
  </si>
  <si>
    <t>Dina</t>
  </si>
  <si>
    <t>Ali Fashion</t>
  </si>
  <si>
    <t>Asep Sukron</t>
  </si>
  <si>
    <t>KLO 191</t>
  </si>
  <si>
    <t>Indra dompet</t>
  </si>
  <si>
    <t>Aceng</t>
  </si>
  <si>
    <t>IGB 441</t>
  </si>
  <si>
    <t>IGB 227</t>
  </si>
  <si>
    <t>IRU 467</t>
  </si>
  <si>
    <t>IRU 915</t>
  </si>
  <si>
    <t>Rudi Hermawan</t>
  </si>
  <si>
    <t>Agung</t>
  </si>
  <si>
    <t>Isep</t>
  </si>
  <si>
    <t>Taryono</t>
  </si>
  <si>
    <t>IHR 278</t>
  </si>
  <si>
    <t>KSD 405</t>
  </si>
  <si>
    <t>KQC 290</t>
  </si>
  <si>
    <t>KQC 217</t>
  </si>
  <si>
    <t>KQC 794</t>
  </si>
  <si>
    <t>KQC 384</t>
  </si>
  <si>
    <t>Joy</t>
  </si>
  <si>
    <t>IVN 522</t>
  </si>
  <si>
    <t>IVN 292</t>
  </si>
  <si>
    <t>IWR 854</t>
  </si>
  <si>
    <t>IWR 765</t>
  </si>
  <si>
    <t>IWR 919</t>
  </si>
  <si>
    <t>INT 548</t>
  </si>
  <si>
    <t>INT 268</t>
  </si>
  <si>
    <t>Maman Sepatu</t>
  </si>
  <si>
    <t>IMC 616</t>
  </si>
  <si>
    <t>Imas Fashion</t>
  </si>
  <si>
    <t>KCP 979</t>
  </si>
  <si>
    <t>KWE 209</t>
  </si>
  <si>
    <t>IBM 777</t>
  </si>
  <si>
    <t>IBM 887</t>
  </si>
  <si>
    <t>Adin</t>
  </si>
  <si>
    <t>Iwan Sepatu</t>
  </si>
  <si>
    <t>IHN 368</t>
  </si>
  <si>
    <t>IHN 970</t>
  </si>
  <si>
    <t>Abah</t>
  </si>
  <si>
    <t>Ujang Andi</t>
  </si>
  <si>
    <t>Katalog - Hangtag - Tapeta - Label ID - Woven Ketupat - Laken XL - Slip Label Samping</t>
  </si>
  <si>
    <t>Katalog - Hangtag - Tapeta - Woven Youth - Label Size - Woven Pundak</t>
  </si>
  <si>
    <t>Katalog - Hangtag - Dus Mini - Stiker Dus - Kertas Tisu</t>
  </si>
  <si>
    <t>Katalog - Hangtag - Dus Pria - Stiker Dus - Kertas Tisu</t>
  </si>
  <si>
    <t>Katalog - Hangtag - Dus Tanggung - Stiker Dus - Kertas Tisu</t>
  </si>
  <si>
    <t>Katalog - Hangtag - Tapeta - Label ID - Woven Leather Kotak - Laken XL - Slip Label Samping</t>
  </si>
  <si>
    <t>Katalog - Hangtag - Tapeta - Woven Pundak - Label Size - Woven Youth - Slip Label Samping</t>
  </si>
  <si>
    <t>Katalog - Hangtag - Tapeta - Label Leather Kotak - Slip Label Samping  - Label ID</t>
  </si>
  <si>
    <t>Katalog - Hangtag - Plastik Kecil - Logam cor emas - Slip Karet</t>
  </si>
  <si>
    <t>Katalog - Hangtag - Woven Ketupat - Plastik Kecil</t>
  </si>
  <si>
    <t>Katalog - Hangtag - Woven Youth - Plastik Kecil - Slip Label - Label ID</t>
  </si>
  <si>
    <t>Katalog - Hangtag - Tapeta tas - Label ID - Laken XL - Slip Label Samping - Woven Hitam</t>
  </si>
  <si>
    <t>Katalog - Hangtag - Tapeta tas - Label ID - Laken XL - Slip Label Samping - Woven Hitam - Label Karet Hitam</t>
  </si>
  <si>
    <t>11 reject krn resleting dol, label ID terbaik, zipper terjahhit</t>
  </si>
  <si>
    <t>8 reject krn woven hitam tdk terjahit, tdk ada label ID, ada noda</t>
  </si>
  <si>
    <t>Bandung, 09 Juni 2018</t>
  </si>
  <si>
    <t>1300016484761</t>
  </si>
  <si>
    <t>Ali Saepudin</t>
  </si>
  <si>
    <t>Katalog - Hangtag - Dus Dewasa - Stiker Dus - Kertas Tisu - Label Lidah - Slip karet</t>
  </si>
  <si>
    <t>1300010259128</t>
  </si>
  <si>
    <t>Asep Junaedi</t>
  </si>
  <si>
    <t>1300016594742</t>
  </si>
  <si>
    <t>: Jojo</t>
  </si>
  <si>
    <t>: Ali fashion</t>
  </si>
  <si>
    <t>: Ujang andi</t>
  </si>
  <si>
    <t>Andi Sutisna S</t>
  </si>
  <si>
    <t>2 reject barang cacat</t>
  </si>
  <si>
    <t xml:space="preserve">1300016419445 </t>
  </si>
  <si>
    <t>Dina hidayati</t>
  </si>
  <si>
    <t>1300013537249</t>
  </si>
  <si>
    <t>: Dina</t>
  </si>
  <si>
    <t>: Abah</t>
  </si>
  <si>
    <t>Didah Juniati</t>
  </si>
  <si>
    <t>1 tdk ada tali sepatu</t>
  </si>
  <si>
    <t>: Iwan sepatu</t>
  </si>
  <si>
    <t>1300009727168</t>
  </si>
  <si>
    <t>Suheri Kiswanto</t>
  </si>
  <si>
    <t>IKK 123</t>
  </si>
  <si>
    <t>Katalog - Hangtag - Dus Dewasa - Stiker Dus - Kertas Tisu - Slip Karet</t>
  </si>
  <si>
    <t>perbaikan done</t>
  </si>
  <si>
    <t>1320018350778</t>
  </si>
  <si>
    <t>Ivan Chandra</t>
  </si>
  <si>
    <t>: Joy</t>
  </si>
  <si>
    <t>2 reject (1 label size lepas, 1 kupluk cacat)</t>
  </si>
  <si>
    <t>1300007787149</t>
  </si>
  <si>
    <t>Indra Kusumawardhana</t>
  </si>
  <si>
    <t>2 masuk perbaikan dari yg sebelumnya direject</t>
  </si>
  <si>
    <t>Katalog - Hangtag - Dus Anak - Kertas Tisu - Stiker Dus - Slip karet hitam</t>
  </si>
  <si>
    <t>: Maman sepatu</t>
  </si>
  <si>
    <t>1300016419460</t>
  </si>
  <si>
    <t>Maman Rukmana</t>
  </si>
  <si>
    <t>4 barang perbaikan</t>
  </si>
  <si>
    <t>Bandung, 10 Juni 2018</t>
  </si>
  <si>
    <t>Katalog - Hangtag - Plastik Kecil - Label Jeans - Label Size</t>
  </si>
  <si>
    <t>Katalog - Hangtag - Plastik Kecil - Label Jeans - Label Size - Label Anak Youth - Kancing denim</t>
  </si>
  <si>
    <t>Katalog - Hangtag - Tapeta - Plastik Kecil - Woven Orange - Label Size</t>
  </si>
  <si>
    <t>Katalog - Hangtag - Tapeta - Plastik Kecil - Label Size</t>
  </si>
  <si>
    <t>Katalog - Hangtag - Tapeta - Plastik Kecil - Label Size - Slip Label</t>
  </si>
  <si>
    <t>Katalog - Hangtag - Dus Anak - Stiker Dus - Kertas Tisu - Slip karet Putih</t>
  </si>
  <si>
    <t>IRU 968</t>
  </si>
  <si>
    <t>Katalog - Hangtag - Dus Anak - Label Karet Tas - Kertas Tisu - Stiker Dus</t>
  </si>
  <si>
    <t>Katalog - Hangtag - Tapeta - Patch Kulit - Plastik Besar - Label Size - Woven Hitam</t>
  </si>
  <si>
    <t>Katalog - Hangtag - Tapeta - Patch Kulit - Plastik Besar - Label Size - Woven Youth</t>
  </si>
  <si>
    <t>Katalog - Hangtag - Tapeta - Label Size - Slip Label - Woven Orange</t>
  </si>
  <si>
    <t>Katalog - Hangtag- Dus Anak - Kertas Tisu - Stiker Dus</t>
  </si>
  <si>
    <t>Katalog - Hangtag - Laken S - Logam Cor</t>
  </si>
  <si>
    <t>Katalog - Hangtag - Dus Dompet - Slip Label</t>
  </si>
  <si>
    <t>Katalog - Hangtag - Tapeta - Label Size - Patch Kulit - Plastik Kecil</t>
  </si>
  <si>
    <t>Katalog - Hangtag - Tapeta - Slip Label - Label Size - Woven Pink - Plastik Kecil</t>
  </si>
  <si>
    <t>Katalog - Hangtag - Tapeta - Slip Label - Label Size - Woven Hitam - Plastik Kecil</t>
  </si>
  <si>
    <t>IWX 488</t>
  </si>
  <si>
    <t>Katalog - Hangtag - Dus Dewasa - Stiker Dus - Kertas Tisu - Lidah sepatu</t>
  </si>
  <si>
    <t>Katalog - Hangtag - Tapeta - Slip Label - Label Size - Plastik Kecil</t>
  </si>
  <si>
    <t>Katalog - Hangtag - Tapeta - Slip Label - Label Size - Plastik Kecil - Woven Hitam</t>
  </si>
  <si>
    <t>Katalog - Hangtag - Dus Dompet</t>
  </si>
  <si>
    <t>Katalog - Hangtag - Dus Dewasa - Stiker Dus - Kertas Tisu</t>
  </si>
  <si>
    <t xml:space="preserve">Katalog - Hangtag - Logam Cor - Laken S </t>
  </si>
  <si>
    <t>Katalog - Hangtag - Tapeta - Woven Pink - Slip Label - Plastik Besar</t>
  </si>
  <si>
    <t>Katalog - Hangtag - Tapeta - Patch Kulit - Woven Pundak - Label Size - Plastik Besar</t>
  </si>
  <si>
    <t>Katalog - Hangtag - Tapeta - Woven Pundak - Label Size - Slip Label - Plastik Besar</t>
  </si>
  <si>
    <t>Katalog - Hangtag - Tapeta - Woven Pundak - Label Size - Slip Label - Plastik Besar - Kancing Denim</t>
  </si>
  <si>
    <t>Katalog - Hangtag - Tapeta - Woven Pundak - Label Size - Plastik Besar - Slip Label</t>
  </si>
  <si>
    <t>Katalog - Hangtag - Tepata tas - Woven Leather Kotak - Slip Label - Label ID - Laken XL</t>
  </si>
  <si>
    <t>IMP 754</t>
  </si>
  <si>
    <t>Katalog - Hangtag - Label Size - Slip Label - Label Jeans - Plastik Kecil</t>
  </si>
  <si>
    <t>IYN 911</t>
  </si>
  <si>
    <t>IYN 658</t>
  </si>
  <si>
    <t>IYN 828</t>
  </si>
  <si>
    <t>Katalog - Hangtag - Tapeta - Label Size - Slip Label - Woven Youth Anak - Plastik Kecil</t>
  </si>
  <si>
    <t>10 reject (1 tapeta di luar, 9 ada bekas strika)</t>
  </si>
  <si>
    <t>1300016590781</t>
  </si>
  <si>
    <t>Risna Sulistiani</t>
  </si>
  <si>
    <t>: Euis Fatimah</t>
  </si>
  <si>
    <t>1 reject ada bagian yang sobek</t>
  </si>
  <si>
    <t>1300016419957</t>
  </si>
  <si>
    <t>Seni asmarani</t>
  </si>
  <si>
    <t>: Seni</t>
  </si>
  <si>
    <t>Seni</t>
  </si>
  <si>
    <t>: Taryono</t>
  </si>
  <si>
    <t>: Asep Sukron</t>
  </si>
  <si>
    <t>1300013209104</t>
  </si>
  <si>
    <t>Resmi Handayani</t>
  </si>
  <si>
    <t>1770005097917</t>
  </si>
  <si>
    <t>Rega Al Fatur</t>
  </si>
  <si>
    <t>: Indra Dompet</t>
  </si>
  <si>
    <t>Bandung, 11 Juni 2018</t>
  </si>
  <si>
    <t>1300016501929</t>
  </si>
  <si>
    <t>Siti Masitoh</t>
  </si>
  <si>
    <t>: Widyawati</t>
  </si>
  <si>
    <t>1300014094059</t>
  </si>
  <si>
    <t>: Aceng</t>
  </si>
  <si>
    <t>1320014200142</t>
  </si>
  <si>
    <t>Yusuf Zaelani</t>
  </si>
  <si>
    <t>ukuran XL blm masuk sebanyak 8 pcs</t>
  </si>
  <si>
    <t>ukuran 10 dan 12 blm kirim</t>
  </si>
  <si>
    <t>Ukuran L kurang 1 pcs</t>
  </si>
  <si>
    <t>Ukuran L dan XL blm kirim</t>
  </si>
  <si>
    <t>Ukuran XL blm kirim</t>
  </si>
  <si>
    <t>1310013265576</t>
  </si>
  <si>
    <t>Widi Juniarti</t>
  </si>
  <si>
    <t>: Agung</t>
  </si>
  <si>
    <t>: Gingin</t>
  </si>
  <si>
    <t>1310014124780</t>
  </si>
  <si>
    <t>Gin Gin Ginanjar</t>
  </si>
  <si>
    <t>: Imas Fashion</t>
  </si>
  <si>
    <t>Titip transfer ke rekening Gingin (anak)</t>
  </si>
  <si>
    <t>Ukuran 10 blm masuk krn kendala di washingan</t>
  </si>
  <si>
    <t>: Isep</t>
  </si>
  <si>
    <t>5 pcs dikembalikan krn kelebihan kirim</t>
  </si>
  <si>
    <t>1300012103753</t>
  </si>
  <si>
    <t>Ade Rosmawati</t>
  </si>
  <si>
    <t>2 reject krn tdk ada label size</t>
  </si>
  <si>
    <t>reject krn kancing lepas, dan posisi kancing terlalu rapat</t>
  </si>
  <si>
    <t>: Adin</t>
  </si>
  <si>
    <t>1300013885622</t>
  </si>
  <si>
    <t>Dina Handayani Saputri</t>
  </si>
  <si>
    <t>1300016503198</t>
  </si>
  <si>
    <t>Mamat Rohimat</t>
  </si>
  <si>
    <t>KMB 922</t>
  </si>
  <si>
    <t>Kiki SR</t>
  </si>
  <si>
    <t>Pembayaran servisan barang</t>
  </si>
  <si>
    <t>: Mamat</t>
  </si>
  <si>
    <t>: Kiki SR</t>
  </si>
  <si>
    <t>1320019389858</t>
  </si>
  <si>
    <t>Sri Rejeki</t>
  </si>
  <si>
    <t>bahan cacat</t>
  </si>
  <si>
    <t>jahitan tdk rapi</t>
  </si>
  <si>
    <t>3 reject krn panjang kaki kiri dan kanan beda</t>
  </si>
  <si>
    <t>1 reject krn bahan kotor</t>
  </si>
  <si>
    <t>Bandung, 11 Juni  2018</t>
  </si>
  <si>
    <t>Potongan</t>
  </si>
  <si>
    <t>: Rudi Hermawan</t>
  </si>
  <si>
    <t>1300016400916</t>
  </si>
  <si>
    <t>barang reject sudah diambil tgl 26 juni utk diperbaiki</t>
  </si>
  <si>
    <t>reject jahitan tdk rapi (barang reject sudah diambil tgl 26 juni utk diperbaiki)</t>
  </si>
  <si>
    <t>KPE 598</t>
  </si>
  <si>
    <t>Bandung, 26 Juni 2018</t>
  </si>
  <si>
    <t>KKT 483</t>
  </si>
  <si>
    <t>IAC 169</t>
  </si>
  <si>
    <t>IAC 188</t>
  </si>
  <si>
    <t>IAC 688</t>
  </si>
  <si>
    <t>Katalog - Hangtag - Laken XL - Slip Label Samping - Woven Hitam - Label ID</t>
  </si>
  <si>
    <t>Katalog - Hangtag - Laken XL - Slip Label Samping - Woven Biru - Label ID</t>
  </si>
  <si>
    <t>reject ada noda dan resleting lepas</t>
  </si>
  <si>
    <t>reject krn slip label salah jahuit/ terbalik</t>
  </si>
  <si>
    <t>reject krn jahitan ekor terbalik</t>
  </si>
  <si>
    <t>Bandung, 27 Juni 2018</t>
  </si>
  <si>
    <t>KYU 376</t>
  </si>
  <si>
    <t>KSD 587</t>
  </si>
  <si>
    <t>Katalog - Hangtag - Tapeta - Woven Pundak - Woven Youth - Label Size - Plastik Besar</t>
  </si>
  <si>
    <t>Katalog - Hangtag - Tapeta - Woven Youth - Woven Pundak - Label Size - Plastik Besar</t>
  </si>
  <si>
    <t>Yg masuk M 14, L 14, sisa XL 8 pcs blm masuk</t>
  </si>
  <si>
    <t>Bandung, 28 Juni 2018</t>
  </si>
  <si>
    <t>KON 985</t>
  </si>
  <si>
    <t>KON 425</t>
  </si>
  <si>
    <t>Katalog - Hangtang - Tapeta - Plastik Besar - Slip Label - Patch Kulit Kotak</t>
  </si>
  <si>
    <t>2 reject krn ada bolong dan bekas jahitan</t>
  </si>
  <si>
    <t>Katalog - Hangtag - Tapeta - Plastik Besar - Patch Kulit Bulat</t>
  </si>
  <si>
    <t>ICC 815</t>
  </si>
  <si>
    <t>ISF 648</t>
  </si>
  <si>
    <t>Katalog - Hangatag - Tapeta - Plastik Kecil - Slip Label - Woven Hitam - Label Size</t>
  </si>
  <si>
    <t>2 reject ada robek pada barang, dan saku kiri bolong</t>
  </si>
  <si>
    <t>Bandung, 29 Juni 2018</t>
  </si>
  <si>
    <t>KPN 281</t>
  </si>
  <si>
    <t>KPN 219</t>
  </si>
  <si>
    <t>ITR 797</t>
  </si>
  <si>
    <t>Ervin</t>
  </si>
  <si>
    <t>Katalog - Hangtag - Tapeta Tas - Woven Kulit Kotak - Laken XL - Label ID - Slip Label</t>
  </si>
  <si>
    <t>Katalog - Hangtag - Tapeta Tas - Label Karet Tas Merah - Laken XL - Label ID - Woven Anak Biru</t>
  </si>
  <si>
    <t>1300016400882</t>
  </si>
  <si>
    <t>Ervin Suherman</t>
  </si>
  <si>
    <t>: Ervin</t>
  </si>
  <si>
    <t>IFV 865</t>
  </si>
  <si>
    <t>IFV 309</t>
  </si>
  <si>
    <t>IFV 193</t>
  </si>
  <si>
    <t>Ahmad Yani</t>
  </si>
  <si>
    <t>IBW 715</t>
  </si>
  <si>
    <t>Tedi LLX</t>
  </si>
  <si>
    <t>baru stor 36-3. 37-2</t>
  </si>
  <si>
    <t>Katalog - Hangtag - Dus Anak - Slip Karet Hitam - Kertas Tisu - Stiker Dus</t>
  </si>
  <si>
    <t>1320017983801</t>
  </si>
  <si>
    <t>Akhmad Yani</t>
  </si>
  <si>
    <t>: Akhmad Yani</t>
  </si>
  <si>
    <t>Bandung, 30 Juni 2018</t>
  </si>
  <si>
    <t>1300016419551</t>
  </si>
  <si>
    <t>Tedi Riyadi</t>
  </si>
  <si>
    <t>: Tedi Riyadi (LLX)</t>
  </si>
  <si>
    <t>perbaikan sdh di stro</t>
  </si>
  <si>
    <t>KUU 930</t>
  </si>
  <si>
    <t>IAC 333</t>
  </si>
  <si>
    <t>IAC 538</t>
  </si>
  <si>
    <t>Katalog - Hangtag - Tapeta - Woven Hitam - Label ID - Slip Label Samping - Laken XL</t>
  </si>
  <si>
    <t>kurang 1 pcs</t>
  </si>
  <si>
    <t>stor sisa yg blm di stor, qty sdh lengkap</t>
  </si>
  <si>
    <t>Bandung, 02 Juli 2018</t>
  </si>
  <si>
    <t>KMT 236</t>
  </si>
  <si>
    <t>Katalog - Hangtag - Tapeta - Logam Cor emas - Plastik Besar</t>
  </si>
  <si>
    <t>1 reject krn tdk ada ring kaki</t>
  </si>
  <si>
    <t>IVU 668</t>
  </si>
  <si>
    <t>IJO 732</t>
  </si>
  <si>
    <t>Kusdarya</t>
  </si>
  <si>
    <t>1 blm masuk</t>
  </si>
  <si>
    <t>Katalog - Hangtag - Tapeta - Dus Anak - Stiker Dus - Kertas Tisu</t>
  </si>
  <si>
    <t>: Kusdarya</t>
  </si>
  <si>
    <t>1300016625041</t>
  </si>
  <si>
    <t>Mila Hadmilah</t>
  </si>
  <si>
    <t>Bandung, 03 Juli 2018</t>
  </si>
  <si>
    <t>IMP 737</t>
  </si>
  <si>
    <t>IDI 543</t>
  </si>
  <si>
    <t>IDI 845</t>
  </si>
  <si>
    <t>Herman spt anak</t>
  </si>
  <si>
    <t>Katalog - Hangtag - Tapeta - Label Size - Plastik Kecil - Kancing denim</t>
  </si>
  <si>
    <t>Katalog - Hangtag - Dus anak - Stiker Dus - Kertas Tisu</t>
  </si>
  <si>
    <t>2 reject krn bagian tali bahu dan pita kanan tdk terjahit</t>
  </si>
  <si>
    <t>Bandung, 04 Juli 2018</t>
  </si>
  <si>
    <t>: Herman</t>
  </si>
  <si>
    <t>1300016400825</t>
  </si>
  <si>
    <t>Eman Suherman</t>
  </si>
  <si>
    <t>Katalog - Hangtag - Woven Hitam - Label ID - Slip Label Samping - Laken XL</t>
  </si>
  <si>
    <t>1 reject PCR tdk terjahit rapih</t>
  </si>
  <si>
    <t>fi</t>
  </si>
  <si>
    <t>IVE 179</t>
  </si>
  <si>
    <t>KPN 829</t>
  </si>
  <si>
    <t>KYW 297</t>
  </si>
  <si>
    <t>KMI 490</t>
  </si>
  <si>
    <t>IGF 523</t>
  </si>
  <si>
    <t>Katalog - Hangtag - Tapeta - Slip Label - Label Size - Label Woven - Plastik Kecil</t>
  </si>
  <si>
    <t>Katalog - Hangtag - Tapeta Tas - Laken XL - Woven Leather Persegi - Slip Label Samping - Label ID</t>
  </si>
  <si>
    <t>Katalog - Hangtag - Logam Cor Nikel - Plastik Kecil</t>
  </si>
  <si>
    <t>Katalog - Hangtag - Dus Dompe</t>
  </si>
  <si>
    <t>Bandung, 05 Juli 2018</t>
  </si>
  <si>
    <t>Puri widiawati</t>
  </si>
  <si>
    <t>reject ada noda pada bahan, salur kain keluar, ada bekas jahitan</t>
  </si>
  <si>
    <t>Ukuran 6 dan 8 blm masuk, yg masuk 10 dan 12, reject 1 label size tdk ada</t>
  </si>
  <si>
    <t>reject krn krah tdk terjahit, label woven lepas, label woven terbalik</t>
  </si>
  <si>
    <t>KSU 529</t>
  </si>
  <si>
    <t>IGF 834</t>
  </si>
  <si>
    <t>KJO 253</t>
  </si>
  <si>
    <t>IJD 296</t>
  </si>
  <si>
    <t>IJD 446</t>
  </si>
  <si>
    <t>IJD 933</t>
  </si>
  <si>
    <t>KMT 397</t>
  </si>
  <si>
    <t>KMT 761</t>
  </si>
  <si>
    <t>KMT 713</t>
  </si>
  <si>
    <t>KMT 211</t>
  </si>
  <si>
    <t>KMT 843</t>
  </si>
  <si>
    <t>IBH 971</t>
  </si>
  <si>
    <t>Katalog - Hangtag - Tapeta - Slip Label Samping - Label Size - Plastik Kecil</t>
  </si>
  <si>
    <t>Katalog - Hangtag - Tapeta - Slip Label - Label Size - Label Jeans - Kancing Denim - Plastik Kecil</t>
  </si>
  <si>
    <t>Katalog - Hangtag - Tapeta - Woven Youth - Plastik Kecil - Label Size</t>
  </si>
  <si>
    <t>Katalog - Hangtag - Tapeta - Woven Youth - Plastik Kecil - Label Size - Slip Label</t>
  </si>
  <si>
    <t>Katalog - Hangtag - Label ID Tas - Label Karet Tas Merah - Label Woven - Laken XL</t>
  </si>
  <si>
    <t>Katalog - Hangtag - Dus Dewasa - Kertas Tisu - Stiker Dus - Label Lidah</t>
  </si>
  <si>
    <t>Katalog - Hangtag - Tapeta - Plastik Kecil - Woven Youth - Label Size - Woven Pundak - Patch Kulit Kotak</t>
  </si>
  <si>
    <t>Katalog - Hangtag - Plastik Besar - Woven Youth</t>
  </si>
  <si>
    <t>Katalog - Hangtag - Plastik Kecil - Patch Kulit Kotak</t>
  </si>
  <si>
    <t>Katalog - Hangtag - Plastik Kecil - Woven Youth</t>
  </si>
  <si>
    <t>KJW 434</t>
  </si>
  <si>
    <t>Katalog - Hangtag - Tapeta - Label Size - Woven Pink - Plastik Besar</t>
  </si>
  <si>
    <t>ILS 155</t>
  </si>
  <si>
    <t>KMI 620</t>
  </si>
  <si>
    <t>Bandung, 06 Juli 2018</t>
  </si>
  <si>
    <t>Ukuran 10 kurang 4 pcs</t>
  </si>
  <si>
    <t>IJO 625</t>
  </si>
  <si>
    <t>reject krn ada noda</t>
  </si>
  <si>
    <t>KLU 918</t>
  </si>
  <si>
    <t>KLU 689</t>
  </si>
  <si>
    <t>KLU 899</t>
  </si>
  <si>
    <t>KLU 234</t>
  </si>
  <si>
    <t>IDI 167</t>
  </si>
  <si>
    <t>IDI 234</t>
  </si>
  <si>
    <t>Nendi</t>
  </si>
  <si>
    <t>ukuran L kurang 1 pcs, ukuran XL kurang 1 pcs</t>
  </si>
  <si>
    <t>ukuran 26 kurang 1, 28 kurang 4</t>
  </si>
  <si>
    <t>Katalog - Hangtag - Tapeta - Dus Anak - Stiker Dus - Kertas Tisu - Slip Karet Hitam</t>
  </si>
  <si>
    <t>Katalog - Hangtag - Tapeta - Label Size - Slip Label - Plastik Besar</t>
  </si>
  <si>
    <t>Katalog - Hangtag  - Dus Anak - Stiker Dus - Kertas Tisu</t>
  </si>
  <si>
    <t>Katalog - Hangtag - Woven Youth - Plastik</t>
  </si>
  <si>
    <t>Bandung, 07 Juli 2018</t>
  </si>
  <si>
    <t>: Nendi</t>
  </si>
  <si>
    <t>9000039143665</t>
  </si>
  <si>
    <t>Silvi endriani</t>
  </si>
  <si>
    <t>3461543462</t>
  </si>
  <si>
    <t>Tuti Sumarlina</t>
  </si>
  <si>
    <t>: Ujang Karet Acc</t>
  </si>
  <si>
    <t>Slip karet infikids hitam</t>
  </si>
  <si>
    <t>Harga/ pcs</t>
  </si>
  <si>
    <t>Quantity (pcs)</t>
  </si>
  <si>
    <t>IBM 640</t>
  </si>
  <si>
    <t>IBM 306</t>
  </si>
  <si>
    <t>KCP 534</t>
  </si>
  <si>
    <t>IBH 137</t>
  </si>
  <si>
    <t>KJN 965</t>
  </si>
  <si>
    <t>KJN 845</t>
  </si>
  <si>
    <t>Katalog - Hangtag - Tapeta Tas - Label ID - Woven Kulit - Slip Label - Laken XL</t>
  </si>
  <si>
    <t>Katalog - Hangtag - Label ID Tas - Label Karet Tas Merah - Label Woven Hitsm - Laken XL</t>
  </si>
  <si>
    <t>Katalog - Hangtag - Woven Pundak - Label Size - Plastik Klip Besar - Kancing Denim - Slip Label 1 sisi</t>
  </si>
  <si>
    <t>Katalog - Hangtag - Dus Anak - Label Karet Tas Hitam - Kertas Tisu - Stiker Dus</t>
  </si>
  <si>
    <t>Katalog - Hangtag - Dus Anak - Stiker Dus - Kertas Tisu - Label Karet Tas Hitam</t>
  </si>
  <si>
    <t>stor yg perbaikan</t>
  </si>
  <si>
    <t>reject krn kurang perekat pada insole</t>
  </si>
  <si>
    <t>Bandung, 09 Juli 2018</t>
  </si>
  <si>
    <t>Bandung, 9 Juli 2018</t>
  </si>
  <si>
    <t>IDP 288</t>
  </si>
  <si>
    <t>Hendra Rancamaya</t>
  </si>
  <si>
    <t>IBW 644</t>
  </si>
  <si>
    <t>KKT 857</t>
  </si>
  <si>
    <t>KVK 910</t>
  </si>
  <si>
    <t>KVK 923</t>
  </si>
  <si>
    <t>KVK 935</t>
  </si>
  <si>
    <t>KMB 339</t>
  </si>
  <si>
    <t>Tita</t>
  </si>
  <si>
    <t>KCH 885</t>
  </si>
  <si>
    <t>Feri</t>
  </si>
  <si>
    <t>KMI 663</t>
  </si>
  <si>
    <t>Katalog - Hangtag - Label ID Tas - Label Karet Tas Merah - Slip Label Samping - Lakex XL - Woven Hitam</t>
  </si>
  <si>
    <t>Katalog - Hangtag - Plastik Kecil - Woven Pundak - Tapeta - Label Size - Woven Youth</t>
  </si>
  <si>
    <t>Katalog - Hangtag - Plastik Kecil - Woven Pundak - Tapeta - Label Size - Patch Kulit</t>
  </si>
  <si>
    <t>Katalog - Hangtag - Laken S - Patch Kulit Bulat</t>
  </si>
  <si>
    <t>Katalog - Hangtag - Plastik Besar - Slip Label 1 sisi - Label Size</t>
  </si>
  <si>
    <t>Katalog - Hangtag - Tapeta - Plastik Kecil - Woven Youth - Label Size</t>
  </si>
  <si>
    <t>stor sisa ukuran 32-2. 33-2. 34-3. 35-3</t>
  </si>
  <si>
    <t>Stor M-10; L-8; XL-4</t>
  </si>
  <si>
    <t>reject krn tdk ada woven pundak</t>
  </si>
  <si>
    <t>stor 34-3. 35-3 ; pakai dus sendiri</t>
  </si>
  <si>
    <t>5 reject (1 ada noda cat, 4 ada noda minyak)</t>
  </si>
  <si>
    <t>: Hendra R</t>
  </si>
  <si>
    <t>1300009835672</t>
  </si>
  <si>
    <t>Zaenal Arifin</t>
  </si>
  <si>
    <t>Bandung, 10 Juli 2018</t>
  </si>
  <si>
    <t>Bandung, 10 juli 2018</t>
  </si>
  <si>
    <t>: Tita</t>
  </si>
  <si>
    <t>Riza Arwani</t>
  </si>
  <si>
    <t>1320018731142</t>
  </si>
  <si>
    <t>1300016419478</t>
  </si>
  <si>
    <t>Feri Zamron</t>
  </si>
  <si>
    <t>: Feri</t>
  </si>
  <si>
    <t>1300011415604</t>
  </si>
  <si>
    <t>Suci Amalia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</si>
</sst>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1" applyNumberFormat="1" applyFont="1" applyFill="1" applyBorder="1"/>
    <xf numFmtId="164" fontId="0" fillId="2" borderId="1" xfId="0" applyNumberFormat="1" applyFill="1" applyBorder="1"/>
    <xf numFmtId="0" fontId="0" fillId="2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164" fontId="0" fillId="0" borderId="0" xfId="1" applyNumberFormat="1" applyFont="1" applyBorder="1"/>
    <xf numFmtId="0" fontId="2" fillId="0" borderId="0" xfId="0" applyFont="1" applyBorder="1"/>
    <xf numFmtId="49" fontId="0" fillId="0" borderId="0" xfId="0" applyNumberFormat="1" applyBorder="1"/>
    <xf numFmtId="0" fontId="2" fillId="0" borderId="0" xfId="0" applyFont="1" applyBorder="1" applyAlignment="1">
      <alignment horizontal="right"/>
    </xf>
    <xf numFmtId="164" fontId="0" fillId="0" borderId="0" xfId="0" applyNumberFormat="1" applyBorder="1"/>
    <xf numFmtId="0" fontId="0" fillId="0" borderId="0" xfId="0"/>
    <xf numFmtId="0" fontId="0" fillId="0" borderId="0" xfId="0" applyFont="1" applyBorder="1"/>
    <xf numFmtId="164" fontId="0" fillId="0" borderId="0" xfId="0" applyNumberFormat="1" applyFont="1" applyBorder="1"/>
    <xf numFmtId="164" fontId="2" fillId="0" borderId="0" xfId="0" applyNumberFormat="1" applyFont="1" applyBorder="1"/>
    <xf numFmtId="0" fontId="0" fillId="3" borderId="0" xfId="0" applyFill="1"/>
    <xf numFmtId="0" fontId="0" fillId="3" borderId="0" xfId="0" applyFill="1" applyBorder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0" fontId="0" fillId="0" borderId="0" xfId="0" applyBorder="1" applyAlignme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0" fillId="4" borderId="0" xfId="0" applyFill="1" applyBorder="1" applyAlignment="1"/>
    <xf numFmtId="0" fontId="0" fillId="4" borderId="0" xfId="0" applyFill="1" applyBorder="1"/>
    <xf numFmtId="0" fontId="0" fillId="5" borderId="1" xfId="0" applyFill="1" applyBorder="1"/>
    <xf numFmtId="49" fontId="0" fillId="0" borderId="0" xfId="0" quotePrefix="1" applyNumberFormat="1" applyBorder="1"/>
    <xf numFmtId="0" fontId="0" fillId="0" borderId="0" xfId="0" quotePrefix="1" applyBorder="1"/>
    <xf numFmtId="0" fontId="0" fillId="2" borderId="0" xfId="0" applyFill="1" applyBorder="1"/>
    <xf numFmtId="0" fontId="2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164" fontId="0" fillId="2" borderId="0" xfId="1" applyNumberFormat="1" applyFont="1" applyFill="1" applyBorder="1"/>
    <xf numFmtId="164" fontId="0" fillId="2" borderId="0" xfId="1" applyNumberFormat="1" applyFont="1" applyFill="1" applyBorder="1" applyAlignment="1"/>
    <xf numFmtId="164" fontId="0" fillId="2" borderId="0" xfId="0" applyNumberFormat="1" applyFill="1" applyBorder="1"/>
    <xf numFmtId="0" fontId="0" fillId="2" borderId="0" xfId="0" applyFont="1" applyFill="1" applyBorder="1"/>
    <xf numFmtId="164" fontId="0" fillId="2" borderId="0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4" fontId="2" fillId="2" borderId="0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quotePrefix="1" applyFill="1" applyBorder="1"/>
    <xf numFmtId="49" fontId="0" fillId="2" borderId="0" xfId="0" quotePrefix="1" applyNumberFormat="1" applyFill="1" applyBorder="1"/>
    <xf numFmtId="49" fontId="0" fillId="2" borderId="0" xfId="0" applyNumberFormat="1" applyFill="1" applyBorder="1"/>
    <xf numFmtId="0" fontId="0" fillId="2" borderId="0" xfId="1" applyNumberFormat="1" applyFont="1" applyFill="1" applyBorder="1"/>
    <xf numFmtId="0" fontId="0" fillId="0" borderId="0" xfId="0" applyFill="1" applyAlignment="1">
      <alignment horizontal="center" vertical="center"/>
    </xf>
    <xf numFmtId="0" fontId="0" fillId="2" borderId="0" xfId="0" applyFill="1" applyBorder="1" applyAlignment="1"/>
    <xf numFmtId="0" fontId="0" fillId="2" borderId="0" xfId="1" applyNumberFormat="1" applyFont="1" applyFill="1" applyBorder="1" applyAlignment="1"/>
    <xf numFmtId="0" fontId="0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Alignment="1">
      <alignment horizontal="right"/>
    </xf>
    <xf numFmtId="164" fontId="0" fillId="2" borderId="0" xfId="1" applyNumberFormat="1" applyFont="1" applyFill="1"/>
    <xf numFmtId="164" fontId="0" fillId="2" borderId="0" xfId="0" applyNumberFormat="1" applyFill="1"/>
    <xf numFmtId="0" fontId="0" fillId="2" borderId="0" xfId="0" applyFont="1" applyFill="1"/>
    <xf numFmtId="164" fontId="0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2" fillId="0" borderId="0" xfId="0" applyFont="1" applyFill="1" applyBorder="1"/>
    <xf numFmtId="0" fontId="0" fillId="0" borderId="0" xfId="0" quotePrefix="1" applyFill="1" applyBorder="1"/>
    <xf numFmtId="49" fontId="0" fillId="0" borderId="0" xfId="0" quotePrefix="1" applyNumberFormat="1" applyFill="1" applyBorder="1"/>
    <xf numFmtId="0" fontId="2" fillId="0" borderId="0" xfId="0" applyFont="1" applyFill="1" applyBorder="1" applyAlignment="1">
      <alignment horizontal="right"/>
    </xf>
    <xf numFmtId="164" fontId="0" fillId="0" borderId="0" xfId="0" applyNumberForma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4" fontId="2" fillId="0" borderId="0" xfId="0" applyNumberFormat="1" applyFont="1" applyFill="1" applyBorder="1"/>
    <xf numFmtId="49" fontId="0" fillId="0" borderId="0" xfId="0" applyNumberFormat="1" applyFill="1" applyBorder="1"/>
    <xf numFmtId="0" fontId="2" fillId="0" borderId="0" xfId="0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164" fontId="3" fillId="3" borderId="0" xfId="1" applyNumberFormat="1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0" fillId="0" borderId="0" xfId="1" applyNumberFormat="1" applyFont="1" applyFill="1" applyBorder="1"/>
    <xf numFmtId="0" fontId="0" fillId="0" borderId="0" xfId="0" applyNumberFormat="1" applyFont="1" applyFill="1" applyBorder="1" applyAlignment="1">
      <alignment horizontal="right"/>
    </xf>
    <xf numFmtId="0" fontId="0" fillId="6" borderId="1" xfId="0" applyFill="1" applyBorder="1"/>
    <xf numFmtId="0" fontId="0" fillId="2" borderId="0" xfId="0" applyNumberFormat="1" applyFont="1" applyFill="1" applyBorder="1" applyAlignment="1">
      <alignment horizontal="right"/>
    </xf>
    <xf numFmtId="0" fontId="1" fillId="2" borderId="0" xfId="1" applyNumberFormat="1" applyFont="1" applyFill="1" applyBorder="1"/>
    <xf numFmtId="164" fontId="2" fillId="2" borderId="1" xfId="1" applyNumberFormat="1" applyFont="1" applyFill="1" applyBorder="1"/>
    <xf numFmtId="164" fontId="2" fillId="0" borderId="1" xfId="1" applyNumberFormat="1" applyFont="1" applyFill="1" applyBorder="1"/>
    <xf numFmtId="0" fontId="2" fillId="3" borderId="0" xfId="0" applyFont="1" applyFill="1" applyBorder="1"/>
    <xf numFmtId="0" fontId="0" fillId="7" borderId="0" xfId="0" applyFill="1"/>
    <xf numFmtId="0" fontId="0" fillId="7" borderId="0" xfId="0" applyFill="1" applyBorder="1"/>
    <xf numFmtId="164" fontId="0" fillId="7" borderId="0" xfId="1" applyNumberFormat="1" applyFont="1" applyFill="1" applyBorder="1"/>
    <xf numFmtId="164" fontId="2" fillId="8" borderId="1" xfId="1" applyNumberFormat="1" applyFont="1" applyFill="1" applyBorder="1"/>
    <xf numFmtId="0" fontId="0" fillId="2" borderId="1" xfId="0" applyFont="1" applyFill="1" applyBorder="1"/>
    <xf numFmtId="164" fontId="1" fillId="2" borderId="1" xfId="1" applyNumberFormat="1" applyFont="1" applyFill="1" applyBorder="1"/>
    <xf numFmtId="0" fontId="0" fillId="0" borderId="1" xfId="0" applyFont="1" applyFill="1" applyBorder="1"/>
    <xf numFmtId="164" fontId="1" fillId="0" borderId="1" xfId="1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431"/>
  <sheetViews>
    <sheetView workbookViewId="0">
      <pane xSplit="6" ySplit="1" topLeftCell="G414" activePane="bottomRight" state="frozen"/>
      <selection pane="topRight" activeCell="G1" sqref="G1"/>
      <selection pane="bottomLeft" activeCell="A2" sqref="A2"/>
      <selection pane="bottomRight" activeCell="K421" sqref="K421"/>
    </sheetView>
  </sheetViews>
  <sheetFormatPr defaultRowHeight="15"/>
  <cols>
    <col min="1" max="2" width="8.140625" style="13" bestFit="1" customWidth="1"/>
    <col min="3" max="3" width="10.5703125" style="13" bestFit="1" customWidth="1"/>
    <col min="4" max="4" width="10.7109375" style="13" bestFit="1" customWidth="1"/>
    <col min="5" max="5" width="10.140625" style="13" bestFit="1" customWidth="1"/>
    <col min="6" max="6" width="18" style="13" bestFit="1" customWidth="1"/>
    <col min="7" max="7" width="17.42578125" style="27" bestFit="1" customWidth="1"/>
    <col min="8" max="8" width="15" style="27" bestFit="1" customWidth="1"/>
    <col min="9" max="11" width="11.5703125" style="27" customWidth="1"/>
    <col min="12" max="12" width="9.28515625" style="13" customWidth="1"/>
    <col min="13" max="13" width="11.5703125" style="13" customWidth="1"/>
    <col min="14" max="14" width="113.28515625" style="13" bestFit="1" customWidth="1"/>
    <col min="15" max="15" width="13.28515625" style="27" bestFit="1" customWidth="1"/>
    <col min="16" max="16" width="15.28515625" style="89" bestFit="1" customWidth="1"/>
    <col min="17" max="17" width="17.7109375" style="27" bestFit="1" customWidth="1"/>
    <col min="18" max="18" width="10.140625" style="13" bestFit="1" customWidth="1"/>
    <col min="19" max="19" width="69.85546875" style="13" bestFit="1" customWidth="1"/>
    <col min="20" max="20" width="18.140625" style="2" bestFit="1" customWidth="1"/>
    <col min="21" max="37" width="9.140625" style="2"/>
    <col min="38" max="38" width="8.7109375" style="2" bestFit="1" customWidth="1"/>
    <col min="39" max="39" width="10.85546875" style="2" bestFit="1" customWidth="1"/>
    <col min="40" max="40" width="9.140625" style="2"/>
    <col min="41" max="41" width="18.140625" style="2" bestFit="1" customWidth="1"/>
    <col min="42" max="16384" width="9.140625" style="2"/>
  </cols>
  <sheetData>
    <row r="1" spans="1:41" s="53" customFormat="1" ht="30">
      <c r="A1" s="5" t="s">
        <v>4</v>
      </c>
      <c r="B1" s="5" t="s">
        <v>203</v>
      </c>
      <c r="C1" s="5" t="s">
        <v>0</v>
      </c>
      <c r="D1" s="5" t="s">
        <v>2</v>
      </c>
      <c r="E1" s="5" t="s">
        <v>1</v>
      </c>
      <c r="F1" s="5" t="s">
        <v>3</v>
      </c>
      <c r="G1" s="6" t="s">
        <v>5</v>
      </c>
      <c r="H1" s="6" t="s">
        <v>201</v>
      </c>
      <c r="I1" s="7" t="s">
        <v>205</v>
      </c>
      <c r="J1" s="7" t="s">
        <v>255</v>
      </c>
      <c r="K1" s="7" t="s">
        <v>254</v>
      </c>
      <c r="L1" s="8" t="s">
        <v>253</v>
      </c>
      <c r="M1" s="8" t="s">
        <v>252</v>
      </c>
      <c r="N1" s="5" t="s">
        <v>6</v>
      </c>
      <c r="O1" s="6" t="s">
        <v>7</v>
      </c>
      <c r="P1" s="6" t="s">
        <v>8</v>
      </c>
      <c r="Q1" s="6" t="s">
        <v>202</v>
      </c>
      <c r="R1" s="8" t="s">
        <v>204</v>
      </c>
      <c r="S1" s="5" t="s">
        <v>259</v>
      </c>
      <c r="T1" s="3"/>
      <c r="AO1" s="53" t="s">
        <v>282</v>
      </c>
    </row>
    <row r="2" spans="1:41">
      <c r="A2" s="9">
        <v>1</v>
      </c>
      <c r="B2" s="9">
        <v>9</v>
      </c>
      <c r="C2" s="9" t="s">
        <v>12</v>
      </c>
      <c r="D2" s="9" t="s">
        <v>22</v>
      </c>
      <c r="E2" s="9" t="s">
        <v>27</v>
      </c>
      <c r="F2" s="9" t="s">
        <v>24</v>
      </c>
      <c r="G2" s="10">
        <v>38175</v>
      </c>
      <c r="H2" s="10">
        <f>G2-I2</f>
        <v>33000</v>
      </c>
      <c r="I2" s="10">
        <v>5175</v>
      </c>
      <c r="J2" s="10"/>
      <c r="K2" s="10"/>
      <c r="L2" s="9"/>
      <c r="M2" s="9">
        <v>36</v>
      </c>
      <c r="N2" s="9" t="s">
        <v>200</v>
      </c>
      <c r="O2" s="10">
        <f t="shared" ref="O2:O65" si="0">M2*H2</f>
        <v>1188000</v>
      </c>
      <c r="P2" s="88"/>
      <c r="Q2" s="10">
        <f>I2*M2</f>
        <v>186300</v>
      </c>
      <c r="R2" s="9">
        <v>36</v>
      </c>
      <c r="S2" s="9"/>
      <c r="T2" s="4" t="s">
        <v>286</v>
      </c>
      <c r="AL2" s="2" t="s">
        <v>21</v>
      </c>
      <c r="AM2" s="2" t="s">
        <v>9</v>
      </c>
      <c r="AO2" s="2" t="s">
        <v>286</v>
      </c>
    </row>
    <row r="3" spans="1:41">
      <c r="A3" s="9">
        <v>2</v>
      </c>
      <c r="B3" s="9">
        <v>9</v>
      </c>
      <c r="C3" s="9" t="s">
        <v>12</v>
      </c>
      <c r="D3" s="9" t="s">
        <v>22</v>
      </c>
      <c r="E3" s="9" t="s">
        <v>31</v>
      </c>
      <c r="F3" s="9" t="s">
        <v>24</v>
      </c>
      <c r="G3" s="10">
        <v>39175</v>
      </c>
      <c r="H3" s="10">
        <f>G3-I3</f>
        <v>34000</v>
      </c>
      <c r="I3" s="10">
        <v>5175</v>
      </c>
      <c r="J3" s="10"/>
      <c r="K3" s="10"/>
      <c r="L3" s="9"/>
      <c r="M3" s="9">
        <v>36</v>
      </c>
      <c r="N3" s="9" t="s">
        <v>200</v>
      </c>
      <c r="O3" s="10">
        <f t="shared" si="0"/>
        <v>1224000</v>
      </c>
      <c r="P3" s="88"/>
      <c r="Q3" s="10">
        <f t="shared" ref="Q3:Q66" si="1">I3*M3</f>
        <v>186300</v>
      </c>
      <c r="R3" s="9">
        <v>36</v>
      </c>
      <c r="S3" s="9"/>
      <c r="T3" s="4" t="s">
        <v>286</v>
      </c>
      <c r="AL3" s="2" t="s">
        <v>22</v>
      </c>
      <c r="AM3" s="2" t="s">
        <v>10</v>
      </c>
      <c r="AO3" s="2" t="s">
        <v>283</v>
      </c>
    </row>
    <row r="4" spans="1:41">
      <c r="A4" s="9">
        <v>3</v>
      </c>
      <c r="B4" s="9">
        <v>9</v>
      </c>
      <c r="C4" s="9" t="s">
        <v>12</v>
      </c>
      <c r="D4" s="9" t="s">
        <v>22</v>
      </c>
      <c r="E4" s="9" t="s">
        <v>34</v>
      </c>
      <c r="F4" s="9" t="s">
        <v>24</v>
      </c>
      <c r="G4" s="10">
        <v>38225</v>
      </c>
      <c r="H4" s="10">
        <f>G4-I4</f>
        <v>33000</v>
      </c>
      <c r="I4" s="10">
        <v>5225</v>
      </c>
      <c r="J4" s="10"/>
      <c r="K4" s="10"/>
      <c r="L4" s="9"/>
      <c r="M4" s="9">
        <v>36</v>
      </c>
      <c r="N4" s="9" t="s">
        <v>200</v>
      </c>
      <c r="O4" s="10">
        <f t="shared" si="0"/>
        <v>1188000</v>
      </c>
      <c r="P4" s="88"/>
      <c r="Q4" s="10">
        <f t="shared" si="1"/>
        <v>188100</v>
      </c>
      <c r="R4" s="9">
        <v>36</v>
      </c>
      <c r="S4" s="9"/>
      <c r="T4" s="4" t="s">
        <v>286</v>
      </c>
      <c r="AM4" s="2" t="s">
        <v>11</v>
      </c>
      <c r="AO4" s="2" t="s">
        <v>276</v>
      </c>
    </row>
    <row r="5" spans="1:41">
      <c r="A5" s="9">
        <v>4</v>
      </c>
      <c r="B5" s="9">
        <v>9</v>
      </c>
      <c r="C5" s="9" t="s">
        <v>12</v>
      </c>
      <c r="D5" s="9" t="s">
        <v>22</v>
      </c>
      <c r="E5" s="9" t="s">
        <v>35</v>
      </c>
      <c r="F5" s="9" t="s">
        <v>24</v>
      </c>
      <c r="G5" s="10">
        <v>38175</v>
      </c>
      <c r="H5" s="10">
        <f t="shared" ref="H5:H67" si="2">G5-I5</f>
        <v>33000</v>
      </c>
      <c r="I5" s="10">
        <v>5175</v>
      </c>
      <c r="J5" s="10"/>
      <c r="K5" s="10"/>
      <c r="L5" s="9">
        <v>1</v>
      </c>
      <c r="M5" s="9">
        <v>35</v>
      </c>
      <c r="N5" s="9" t="s">
        <v>200</v>
      </c>
      <c r="O5" s="10">
        <f t="shared" si="0"/>
        <v>1155000</v>
      </c>
      <c r="P5" s="88"/>
      <c r="Q5" s="10">
        <f t="shared" si="1"/>
        <v>181125</v>
      </c>
      <c r="R5" s="9">
        <v>36</v>
      </c>
      <c r="S5" s="9"/>
      <c r="T5" s="4" t="s">
        <v>286</v>
      </c>
      <c r="AM5" s="2" t="s">
        <v>12</v>
      </c>
      <c r="AO5" s="2" t="s">
        <v>284</v>
      </c>
    </row>
    <row r="6" spans="1:41">
      <c r="A6" s="9">
        <v>5</v>
      </c>
      <c r="B6" s="9">
        <v>9</v>
      </c>
      <c r="C6" s="9" t="s">
        <v>12</v>
      </c>
      <c r="D6" s="9" t="s">
        <v>22</v>
      </c>
      <c r="E6" s="9" t="s">
        <v>42</v>
      </c>
      <c r="F6" s="9" t="s">
        <v>24</v>
      </c>
      <c r="G6" s="10">
        <v>92000</v>
      </c>
      <c r="H6" s="10">
        <f t="shared" si="2"/>
        <v>86825</v>
      </c>
      <c r="I6" s="10">
        <v>5175</v>
      </c>
      <c r="J6" s="10"/>
      <c r="K6" s="10"/>
      <c r="L6" s="9"/>
      <c r="M6" s="9">
        <v>30</v>
      </c>
      <c r="N6" s="9" t="s">
        <v>200</v>
      </c>
      <c r="O6" s="10">
        <f t="shared" si="0"/>
        <v>2604750</v>
      </c>
      <c r="P6" s="88"/>
      <c r="Q6" s="10">
        <f t="shared" si="1"/>
        <v>155250</v>
      </c>
      <c r="R6" s="9">
        <v>30</v>
      </c>
      <c r="S6" s="9"/>
      <c r="T6" s="4" t="s">
        <v>286</v>
      </c>
      <c r="AM6" s="2" t="s">
        <v>13</v>
      </c>
      <c r="AO6" s="2" t="s">
        <v>285</v>
      </c>
    </row>
    <row r="7" spans="1:41">
      <c r="A7" s="9">
        <v>6</v>
      </c>
      <c r="B7" s="9">
        <v>9</v>
      </c>
      <c r="C7" s="9" t="s">
        <v>12</v>
      </c>
      <c r="D7" s="9" t="s">
        <v>22</v>
      </c>
      <c r="E7" s="9" t="s">
        <v>41</v>
      </c>
      <c r="F7" s="9" t="s">
        <v>24</v>
      </c>
      <c r="G7" s="10">
        <v>86000</v>
      </c>
      <c r="H7" s="10">
        <f t="shared" si="2"/>
        <v>80825</v>
      </c>
      <c r="I7" s="10">
        <v>5175</v>
      </c>
      <c r="J7" s="10"/>
      <c r="K7" s="10"/>
      <c r="L7" s="9">
        <v>4</v>
      </c>
      <c r="M7" s="9">
        <v>14</v>
      </c>
      <c r="N7" s="9" t="s">
        <v>200</v>
      </c>
      <c r="O7" s="10">
        <f t="shared" si="0"/>
        <v>1131550</v>
      </c>
      <c r="P7" s="88"/>
      <c r="Q7" s="10">
        <f t="shared" si="1"/>
        <v>72450</v>
      </c>
      <c r="R7" s="9">
        <v>18</v>
      </c>
      <c r="S7" s="9"/>
      <c r="T7" s="4" t="s">
        <v>286</v>
      </c>
      <c r="AM7" s="2" t="s">
        <v>14</v>
      </c>
    </row>
    <row r="8" spans="1:41">
      <c r="A8" s="9">
        <v>7</v>
      </c>
      <c r="B8" s="9">
        <v>9</v>
      </c>
      <c r="C8" s="9" t="s">
        <v>12</v>
      </c>
      <c r="D8" s="9" t="s">
        <v>22</v>
      </c>
      <c r="E8" s="9" t="s">
        <v>70</v>
      </c>
      <c r="F8" s="9" t="s">
        <v>24</v>
      </c>
      <c r="G8" s="10">
        <v>94000</v>
      </c>
      <c r="H8" s="10">
        <f t="shared" si="2"/>
        <v>88825</v>
      </c>
      <c r="I8" s="10">
        <v>5175</v>
      </c>
      <c r="J8" s="10"/>
      <c r="K8" s="10"/>
      <c r="L8" s="9"/>
      <c r="M8" s="9">
        <v>11</v>
      </c>
      <c r="N8" s="9" t="s">
        <v>200</v>
      </c>
      <c r="O8" s="10">
        <f t="shared" si="0"/>
        <v>977075</v>
      </c>
      <c r="P8" s="88">
        <f>SUM(O2:O8)</f>
        <v>9468375</v>
      </c>
      <c r="Q8" s="10">
        <f t="shared" si="1"/>
        <v>56925</v>
      </c>
      <c r="R8" s="9">
        <v>11</v>
      </c>
      <c r="S8" s="9"/>
      <c r="T8" s="4" t="s">
        <v>286</v>
      </c>
      <c r="AM8" s="2" t="s">
        <v>15</v>
      </c>
    </row>
    <row r="9" spans="1:41">
      <c r="A9" s="9">
        <v>8</v>
      </c>
      <c r="B9" s="9">
        <v>25</v>
      </c>
      <c r="C9" s="9" t="s">
        <v>12</v>
      </c>
      <c r="D9" s="9" t="s">
        <v>22</v>
      </c>
      <c r="E9" s="9" t="s">
        <v>33</v>
      </c>
      <c r="F9" s="9" t="s">
        <v>24</v>
      </c>
      <c r="G9" s="10">
        <v>39175</v>
      </c>
      <c r="H9" s="10">
        <f t="shared" si="2"/>
        <v>34000</v>
      </c>
      <c r="I9" s="10">
        <v>5175</v>
      </c>
      <c r="J9" s="10"/>
      <c r="K9" s="10"/>
      <c r="L9" s="9"/>
      <c r="M9" s="9">
        <v>36</v>
      </c>
      <c r="N9" s="12" t="s">
        <v>221</v>
      </c>
      <c r="O9" s="10">
        <f t="shared" si="0"/>
        <v>1224000</v>
      </c>
      <c r="P9" s="88"/>
      <c r="Q9" s="10">
        <f t="shared" si="1"/>
        <v>186300</v>
      </c>
      <c r="R9" s="9">
        <v>36</v>
      </c>
      <c r="S9" s="9"/>
      <c r="T9" s="4" t="s">
        <v>286</v>
      </c>
      <c r="AM9" s="2" t="s">
        <v>16</v>
      </c>
    </row>
    <row r="10" spans="1:41">
      <c r="A10" s="9">
        <v>9</v>
      </c>
      <c r="B10" s="9">
        <v>25</v>
      </c>
      <c r="C10" s="9" t="s">
        <v>12</v>
      </c>
      <c r="D10" s="9" t="s">
        <v>22</v>
      </c>
      <c r="E10" s="9" t="s">
        <v>32</v>
      </c>
      <c r="F10" s="9" t="s">
        <v>24</v>
      </c>
      <c r="G10" s="10">
        <v>39175</v>
      </c>
      <c r="H10" s="10">
        <f t="shared" si="2"/>
        <v>34000</v>
      </c>
      <c r="I10" s="10">
        <v>5175</v>
      </c>
      <c r="J10" s="10"/>
      <c r="K10" s="10"/>
      <c r="L10" s="9">
        <v>3</v>
      </c>
      <c r="M10" s="9">
        <v>32</v>
      </c>
      <c r="N10" s="12" t="s">
        <v>221</v>
      </c>
      <c r="O10" s="10">
        <f t="shared" si="0"/>
        <v>1088000</v>
      </c>
      <c r="P10" s="88"/>
      <c r="Q10" s="10">
        <f t="shared" si="1"/>
        <v>165600</v>
      </c>
      <c r="R10" s="9">
        <v>35</v>
      </c>
      <c r="S10" s="9"/>
      <c r="T10" s="4" t="s">
        <v>286</v>
      </c>
      <c r="AM10" s="2" t="s">
        <v>17</v>
      </c>
    </row>
    <row r="11" spans="1:41">
      <c r="A11" s="9">
        <v>10</v>
      </c>
      <c r="B11" s="9">
        <v>25</v>
      </c>
      <c r="C11" s="9" t="s">
        <v>12</v>
      </c>
      <c r="D11" s="9" t="s">
        <v>22</v>
      </c>
      <c r="E11" s="9" t="s">
        <v>30</v>
      </c>
      <c r="F11" s="9" t="s">
        <v>24</v>
      </c>
      <c r="G11" s="10">
        <v>38175</v>
      </c>
      <c r="H11" s="10">
        <f t="shared" si="2"/>
        <v>33000</v>
      </c>
      <c r="I11" s="10">
        <v>5175</v>
      </c>
      <c r="J11" s="10"/>
      <c r="K11" s="10"/>
      <c r="L11" s="9"/>
      <c r="M11" s="9">
        <v>36</v>
      </c>
      <c r="N11" s="12" t="s">
        <v>221</v>
      </c>
      <c r="O11" s="10">
        <f t="shared" si="0"/>
        <v>1188000</v>
      </c>
      <c r="P11" s="88"/>
      <c r="Q11" s="10">
        <f t="shared" si="1"/>
        <v>186300</v>
      </c>
      <c r="R11" s="9">
        <v>36</v>
      </c>
      <c r="S11" s="9"/>
      <c r="T11" s="4" t="s">
        <v>286</v>
      </c>
      <c r="AM11" s="2" t="s">
        <v>18</v>
      </c>
    </row>
    <row r="12" spans="1:41">
      <c r="A12" s="9">
        <v>11</v>
      </c>
      <c r="B12" s="9">
        <v>25</v>
      </c>
      <c r="C12" s="9" t="s">
        <v>12</v>
      </c>
      <c r="D12" s="9" t="s">
        <v>22</v>
      </c>
      <c r="E12" s="9" t="s">
        <v>26</v>
      </c>
      <c r="F12" s="9" t="s">
        <v>24</v>
      </c>
      <c r="G12" s="10">
        <v>38225</v>
      </c>
      <c r="H12" s="10">
        <f t="shared" si="2"/>
        <v>33000</v>
      </c>
      <c r="I12" s="10">
        <v>5225</v>
      </c>
      <c r="J12" s="10"/>
      <c r="K12" s="10"/>
      <c r="L12" s="9"/>
      <c r="M12" s="9">
        <v>36</v>
      </c>
      <c r="N12" s="12" t="s">
        <v>221</v>
      </c>
      <c r="O12" s="10">
        <f t="shared" si="0"/>
        <v>1188000</v>
      </c>
      <c r="P12" s="88"/>
      <c r="Q12" s="10">
        <f t="shared" si="1"/>
        <v>188100</v>
      </c>
      <c r="R12" s="9">
        <v>36</v>
      </c>
      <c r="S12" s="9"/>
      <c r="T12" s="4" t="s">
        <v>286</v>
      </c>
      <c r="AM12" s="2" t="s">
        <v>19</v>
      </c>
    </row>
    <row r="13" spans="1:41">
      <c r="A13" s="9">
        <v>12</v>
      </c>
      <c r="B13" s="9">
        <v>25</v>
      </c>
      <c r="C13" s="9" t="s">
        <v>12</v>
      </c>
      <c r="D13" s="9" t="s">
        <v>22</v>
      </c>
      <c r="E13" s="9" t="s">
        <v>29</v>
      </c>
      <c r="F13" s="9" t="s">
        <v>24</v>
      </c>
      <c r="G13" s="10">
        <v>38225</v>
      </c>
      <c r="H13" s="10">
        <f t="shared" si="2"/>
        <v>33000</v>
      </c>
      <c r="I13" s="10">
        <v>5225</v>
      </c>
      <c r="J13" s="10"/>
      <c r="K13" s="10"/>
      <c r="L13" s="9"/>
      <c r="M13" s="9">
        <v>36</v>
      </c>
      <c r="N13" s="12" t="s">
        <v>221</v>
      </c>
      <c r="O13" s="10">
        <f t="shared" si="0"/>
        <v>1188000</v>
      </c>
      <c r="P13" s="88"/>
      <c r="Q13" s="10">
        <f t="shared" si="1"/>
        <v>188100</v>
      </c>
      <c r="R13" s="9">
        <v>36</v>
      </c>
      <c r="S13" s="9"/>
      <c r="T13" s="4" t="s">
        <v>286</v>
      </c>
      <c r="AM13" s="2" t="s">
        <v>20</v>
      </c>
    </row>
    <row r="14" spans="1:41">
      <c r="A14" s="9">
        <v>13</v>
      </c>
      <c r="B14" s="9">
        <v>25</v>
      </c>
      <c r="C14" s="9" t="s">
        <v>12</v>
      </c>
      <c r="D14" s="9" t="s">
        <v>22</v>
      </c>
      <c r="E14" s="9" t="s">
        <v>28</v>
      </c>
      <c r="F14" s="9" t="s">
        <v>24</v>
      </c>
      <c r="G14" s="10">
        <v>38225</v>
      </c>
      <c r="H14" s="10">
        <f t="shared" si="2"/>
        <v>33000</v>
      </c>
      <c r="I14" s="10">
        <v>5225</v>
      </c>
      <c r="J14" s="10"/>
      <c r="K14" s="10"/>
      <c r="L14" s="9"/>
      <c r="M14" s="9">
        <v>36</v>
      </c>
      <c r="N14" s="12" t="s">
        <v>221</v>
      </c>
      <c r="O14" s="10">
        <f t="shared" si="0"/>
        <v>1188000</v>
      </c>
      <c r="P14" s="88"/>
      <c r="Q14" s="10">
        <f t="shared" si="1"/>
        <v>188100</v>
      </c>
      <c r="R14" s="9">
        <v>36</v>
      </c>
      <c r="S14" s="9"/>
      <c r="T14" s="4" t="s">
        <v>286</v>
      </c>
    </row>
    <row r="15" spans="1:41">
      <c r="A15" s="9">
        <v>14</v>
      </c>
      <c r="B15" s="9">
        <v>25</v>
      </c>
      <c r="C15" s="9" t="s">
        <v>12</v>
      </c>
      <c r="D15" s="9" t="s">
        <v>22</v>
      </c>
      <c r="E15" s="9" t="s">
        <v>36</v>
      </c>
      <c r="F15" s="9" t="s">
        <v>24</v>
      </c>
      <c r="G15" s="10">
        <v>38175</v>
      </c>
      <c r="H15" s="10">
        <f t="shared" si="2"/>
        <v>33000</v>
      </c>
      <c r="I15" s="10">
        <v>5175</v>
      </c>
      <c r="J15" s="10"/>
      <c r="K15" s="10"/>
      <c r="L15" s="9"/>
      <c r="M15" s="9">
        <v>36</v>
      </c>
      <c r="N15" s="12" t="s">
        <v>221</v>
      </c>
      <c r="O15" s="10">
        <f t="shared" si="0"/>
        <v>1188000</v>
      </c>
      <c r="P15" s="88"/>
      <c r="Q15" s="10">
        <f t="shared" si="1"/>
        <v>186300</v>
      </c>
      <c r="R15" s="9">
        <v>36</v>
      </c>
      <c r="S15" s="9"/>
      <c r="T15" s="4" t="s">
        <v>286</v>
      </c>
    </row>
    <row r="16" spans="1:41">
      <c r="A16" s="9">
        <v>15</v>
      </c>
      <c r="B16" s="9">
        <v>25</v>
      </c>
      <c r="C16" s="9" t="s">
        <v>12</v>
      </c>
      <c r="D16" s="9" t="s">
        <v>22</v>
      </c>
      <c r="E16" s="9" t="s">
        <v>46</v>
      </c>
      <c r="F16" s="9" t="s">
        <v>24</v>
      </c>
      <c r="G16" s="10">
        <v>94000</v>
      </c>
      <c r="H16" s="10">
        <f t="shared" si="2"/>
        <v>88775</v>
      </c>
      <c r="I16" s="10">
        <v>5225</v>
      </c>
      <c r="J16" s="10"/>
      <c r="K16" s="10"/>
      <c r="L16" s="9">
        <v>6</v>
      </c>
      <c r="M16" s="9">
        <v>30</v>
      </c>
      <c r="N16" s="12" t="s">
        <v>297</v>
      </c>
      <c r="O16" s="10">
        <f t="shared" si="0"/>
        <v>2663250</v>
      </c>
      <c r="P16" s="88"/>
      <c r="Q16" s="10">
        <f t="shared" si="1"/>
        <v>156750</v>
      </c>
      <c r="R16" s="9">
        <v>36</v>
      </c>
      <c r="S16" s="9"/>
      <c r="T16" s="4" t="s">
        <v>286</v>
      </c>
    </row>
    <row r="17" spans="1:20">
      <c r="A17" s="9">
        <v>16</v>
      </c>
      <c r="B17" s="9">
        <v>25</v>
      </c>
      <c r="C17" s="9" t="s">
        <v>12</v>
      </c>
      <c r="D17" s="9" t="s">
        <v>22</v>
      </c>
      <c r="E17" s="9" t="s">
        <v>43</v>
      </c>
      <c r="F17" s="9" t="s">
        <v>24</v>
      </c>
      <c r="G17" s="10">
        <v>92000</v>
      </c>
      <c r="H17" s="10">
        <f t="shared" si="2"/>
        <v>86875</v>
      </c>
      <c r="I17" s="10">
        <v>5125</v>
      </c>
      <c r="J17" s="10"/>
      <c r="K17" s="10"/>
      <c r="L17" s="9">
        <v>2</v>
      </c>
      <c r="M17" s="9">
        <v>34</v>
      </c>
      <c r="N17" s="12" t="s">
        <v>223</v>
      </c>
      <c r="O17" s="10">
        <f t="shared" si="0"/>
        <v>2953750</v>
      </c>
      <c r="P17" s="88"/>
      <c r="Q17" s="10">
        <f t="shared" si="1"/>
        <v>174250</v>
      </c>
      <c r="R17" s="9">
        <v>36</v>
      </c>
      <c r="S17" s="9"/>
      <c r="T17" s="4" t="s">
        <v>286</v>
      </c>
    </row>
    <row r="18" spans="1:20">
      <c r="A18" s="9">
        <v>17</v>
      </c>
      <c r="B18" s="9">
        <v>25</v>
      </c>
      <c r="C18" s="9" t="s">
        <v>12</v>
      </c>
      <c r="D18" s="9" t="s">
        <v>22</v>
      </c>
      <c r="E18" s="9" t="s">
        <v>40</v>
      </c>
      <c r="F18" s="9" t="s">
        <v>24</v>
      </c>
      <c r="G18" s="10">
        <v>90000</v>
      </c>
      <c r="H18" s="10">
        <f t="shared" si="2"/>
        <v>85125</v>
      </c>
      <c r="I18" s="10">
        <v>4875</v>
      </c>
      <c r="J18" s="10"/>
      <c r="K18" s="10"/>
      <c r="L18" s="34">
        <v>1</v>
      </c>
      <c r="M18" s="9">
        <v>32</v>
      </c>
      <c r="N18" s="12" t="s">
        <v>222</v>
      </c>
      <c r="O18" s="10">
        <f t="shared" si="0"/>
        <v>2724000</v>
      </c>
      <c r="P18" s="88"/>
      <c r="Q18" s="10">
        <f t="shared" si="1"/>
        <v>156000</v>
      </c>
      <c r="R18" s="9">
        <v>33</v>
      </c>
      <c r="S18" s="9"/>
      <c r="T18" s="4" t="s">
        <v>286</v>
      </c>
    </row>
    <row r="19" spans="1:20">
      <c r="A19" s="9">
        <v>18</v>
      </c>
      <c r="B19" s="9">
        <v>25</v>
      </c>
      <c r="C19" s="9" t="s">
        <v>12</v>
      </c>
      <c r="D19" s="9" t="s">
        <v>22</v>
      </c>
      <c r="E19" s="9" t="s">
        <v>69</v>
      </c>
      <c r="F19" s="9" t="s">
        <v>24</v>
      </c>
      <c r="G19" s="10">
        <v>78000</v>
      </c>
      <c r="H19" s="10">
        <f t="shared" si="2"/>
        <v>72875</v>
      </c>
      <c r="I19" s="10">
        <v>5125</v>
      </c>
      <c r="J19" s="10"/>
      <c r="K19" s="10"/>
      <c r="L19" s="9"/>
      <c r="M19" s="9">
        <v>33</v>
      </c>
      <c r="N19" s="12" t="s">
        <v>221</v>
      </c>
      <c r="O19" s="10">
        <f t="shared" si="0"/>
        <v>2404875</v>
      </c>
      <c r="P19" s="88"/>
      <c r="Q19" s="10">
        <f t="shared" si="1"/>
        <v>169125</v>
      </c>
      <c r="R19" s="9">
        <v>33</v>
      </c>
      <c r="S19" s="9"/>
      <c r="T19" s="4" t="s">
        <v>286</v>
      </c>
    </row>
    <row r="20" spans="1:20">
      <c r="A20" s="9">
        <v>19</v>
      </c>
      <c r="B20" s="9">
        <v>25</v>
      </c>
      <c r="C20" s="9" t="s">
        <v>12</v>
      </c>
      <c r="D20" s="9" t="s">
        <v>22</v>
      </c>
      <c r="E20" s="9" t="s">
        <v>70</v>
      </c>
      <c r="F20" s="9" t="s">
        <v>24</v>
      </c>
      <c r="G20" s="10">
        <v>94000</v>
      </c>
      <c r="H20" s="10">
        <f t="shared" si="2"/>
        <v>88825</v>
      </c>
      <c r="I20" s="10">
        <v>5175</v>
      </c>
      <c r="J20" s="10"/>
      <c r="K20" s="10"/>
      <c r="L20" s="9">
        <v>6</v>
      </c>
      <c r="M20" s="9">
        <f>24-6</f>
        <v>18</v>
      </c>
      <c r="N20" s="9" t="s">
        <v>297</v>
      </c>
      <c r="O20" s="10">
        <f t="shared" si="0"/>
        <v>1598850</v>
      </c>
      <c r="P20" s="88"/>
      <c r="Q20" s="10">
        <f t="shared" si="1"/>
        <v>93150</v>
      </c>
      <c r="R20" s="9">
        <v>24</v>
      </c>
      <c r="S20" s="9"/>
      <c r="T20" s="4" t="s">
        <v>286</v>
      </c>
    </row>
    <row r="21" spans="1:20">
      <c r="A21" s="9">
        <v>20</v>
      </c>
      <c r="B21" s="9">
        <v>25</v>
      </c>
      <c r="C21" s="9" t="s">
        <v>12</v>
      </c>
      <c r="D21" s="9" t="s">
        <v>22</v>
      </c>
      <c r="E21" s="9" t="s">
        <v>42</v>
      </c>
      <c r="F21" s="9" t="s">
        <v>24</v>
      </c>
      <c r="G21" s="10">
        <v>92000</v>
      </c>
      <c r="H21" s="10">
        <f t="shared" si="2"/>
        <v>86825</v>
      </c>
      <c r="I21" s="10">
        <v>5175</v>
      </c>
      <c r="J21" s="10"/>
      <c r="K21" s="10"/>
      <c r="L21" s="9"/>
      <c r="M21" s="9">
        <v>4</v>
      </c>
      <c r="N21" s="9" t="s">
        <v>297</v>
      </c>
      <c r="O21" s="10">
        <f t="shared" si="0"/>
        <v>347300</v>
      </c>
      <c r="P21" s="88"/>
      <c r="Q21" s="10">
        <f t="shared" si="1"/>
        <v>20700</v>
      </c>
      <c r="R21" s="9">
        <v>4</v>
      </c>
      <c r="S21" s="9"/>
      <c r="T21" s="4" t="s">
        <v>286</v>
      </c>
    </row>
    <row r="22" spans="1:20">
      <c r="A22" s="9">
        <v>21</v>
      </c>
      <c r="B22" s="9">
        <v>25</v>
      </c>
      <c r="C22" s="9" t="s">
        <v>12</v>
      </c>
      <c r="D22" s="9" t="s">
        <v>22</v>
      </c>
      <c r="E22" s="9" t="s">
        <v>41</v>
      </c>
      <c r="F22" s="9" t="s">
        <v>24</v>
      </c>
      <c r="G22" s="10">
        <v>86000</v>
      </c>
      <c r="H22" s="10">
        <f t="shared" si="2"/>
        <v>80825</v>
      </c>
      <c r="I22" s="10">
        <v>5175</v>
      </c>
      <c r="J22" s="10"/>
      <c r="K22" s="10"/>
      <c r="L22" s="9"/>
      <c r="M22" s="9">
        <v>17</v>
      </c>
      <c r="N22" s="12" t="s">
        <v>224</v>
      </c>
      <c r="O22" s="10">
        <f t="shared" si="0"/>
        <v>1374025</v>
      </c>
      <c r="P22" s="88">
        <f>SUM(O9:O22)</f>
        <v>22318050</v>
      </c>
      <c r="Q22" s="10">
        <f t="shared" si="1"/>
        <v>87975</v>
      </c>
      <c r="R22" s="9">
        <v>17</v>
      </c>
      <c r="S22" s="9"/>
      <c r="T22" s="4" t="s">
        <v>286</v>
      </c>
    </row>
    <row r="23" spans="1:20">
      <c r="A23" s="9">
        <v>22</v>
      </c>
      <c r="B23" s="9">
        <v>26</v>
      </c>
      <c r="C23" s="9" t="s">
        <v>12</v>
      </c>
      <c r="D23" s="9" t="s">
        <v>21</v>
      </c>
      <c r="E23" s="9" t="s">
        <v>143</v>
      </c>
      <c r="F23" s="9" t="s">
        <v>25</v>
      </c>
      <c r="G23" s="10">
        <v>48000</v>
      </c>
      <c r="H23" s="10">
        <f t="shared" si="2"/>
        <v>42700</v>
      </c>
      <c r="I23" s="10">
        <v>5300</v>
      </c>
      <c r="J23" s="10"/>
      <c r="K23" s="10"/>
      <c r="L23" s="9"/>
      <c r="M23" s="9">
        <v>36</v>
      </c>
      <c r="N23" s="9" t="s">
        <v>227</v>
      </c>
      <c r="O23" s="10">
        <f t="shared" si="0"/>
        <v>1537200</v>
      </c>
      <c r="P23" s="88"/>
      <c r="Q23" s="10">
        <f t="shared" si="1"/>
        <v>190800</v>
      </c>
      <c r="R23" s="9">
        <v>36</v>
      </c>
      <c r="S23" s="9"/>
      <c r="T23" s="4" t="s">
        <v>286</v>
      </c>
    </row>
    <row r="24" spans="1:20">
      <c r="A24" s="9">
        <v>23</v>
      </c>
      <c r="B24" s="9">
        <v>27</v>
      </c>
      <c r="C24" s="9" t="s">
        <v>12</v>
      </c>
      <c r="D24" s="9" t="s">
        <v>21</v>
      </c>
      <c r="E24" s="9" t="s">
        <v>88</v>
      </c>
      <c r="F24" s="9" t="s">
        <v>25</v>
      </c>
      <c r="G24" s="10">
        <v>48000</v>
      </c>
      <c r="H24" s="10">
        <f t="shared" si="2"/>
        <v>42675</v>
      </c>
      <c r="I24" s="10">
        <v>5325</v>
      </c>
      <c r="J24" s="10"/>
      <c r="K24" s="10"/>
      <c r="L24" s="9"/>
      <c r="M24" s="9">
        <v>36</v>
      </c>
      <c r="N24" s="9" t="s">
        <v>228</v>
      </c>
      <c r="O24" s="10">
        <f t="shared" si="0"/>
        <v>1536300</v>
      </c>
      <c r="P24" s="88"/>
      <c r="Q24" s="10">
        <f t="shared" si="1"/>
        <v>191700</v>
      </c>
      <c r="R24" s="9">
        <v>36</v>
      </c>
      <c r="S24" s="9"/>
      <c r="T24" s="4" t="s">
        <v>286</v>
      </c>
    </row>
    <row r="25" spans="1:20">
      <c r="A25" s="9">
        <v>24</v>
      </c>
      <c r="B25" s="9">
        <v>27</v>
      </c>
      <c r="C25" s="9" t="s">
        <v>12</v>
      </c>
      <c r="D25" s="9" t="s">
        <v>22</v>
      </c>
      <c r="E25" s="9" t="s">
        <v>226</v>
      </c>
      <c r="F25" s="9" t="s">
        <v>25</v>
      </c>
      <c r="G25" s="10">
        <v>39000</v>
      </c>
      <c r="H25" s="10">
        <f t="shared" si="2"/>
        <v>33925</v>
      </c>
      <c r="I25" s="10">
        <v>5075</v>
      </c>
      <c r="J25" s="10"/>
      <c r="K25" s="10"/>
      <c r="L25" s="9"/>
      <c r="M25" s="9">
        <v>34</v>
      </c>
      <c r="N25" s="9" t="s">
        <v>229</v>
      </c>
      <c r="O25" s="10">
        <f t="shared" si="0"/>
        <v>1153450</v>
      </c>
      <c r="P25" s="88"/>
      <c r="Q25" s="10">
        <f t="shared" si="1"/>
        <v>172550</v>
      </c>
      <c r="R25" s="9">
        <v>34</v>
      </c>
      <c r="S25" s="9"/>
      <c r="T25" s="4" t="s">
        <v>286</v>
      </c>
    </row>
    <row r="26" spans="1:20">
      <c r="A26" s="9">
        <v>25</v>
      </c>
      <c r="B26" s="9">
        <v>27</v>
      </c>
      <c r="C26" s="9" t="s">
        <v>12</v>
      </c>
      <c r="D26" s="9" t="s">
        <v>21</v>
      </c>
      <c r="E26" s="9" t="s">
        <v>145</v>
      </c>
      <c r="F26" s="9" t="s">
        <v>25</v>
      </c>
      <c r="G26" s="10">
        <v>49000</v>
      </c>
      <c r="H26" s="10">
        <f t="shared" si="2"/>
        <v>43700</v>
      </c>
      <c r="I26" s="10">
        <v>5300</v>
      </c>
      <c r="J26" s="10"/>
      <c r="K26" s="10"/>
      <c r="L26" s="9"/>
      <c r="M26" s="9">
        <v>36</v>
      </c>
      <c r="N26" s="9" t="s">
        <v>227</v>
      </c>
      <c r="O26" s="10">
        <f t="shared" si="0"/>
        <v>1573200</v>
      </c>
      <c r="P26" s="88"/>
      <c r="Q26" s="10">
        <f t="shared" si="1"/>
        <v>190800</v>
      </c>
      <c r="R26" s="9">
        <v>36</v>
      </c>
      <c r="S26" s="9"/>
      <c r="T26" s="4" t="s">
        <v>286</v>
      </c>
    </row>
    <row r="27" spans="1:20">
      <c r="A27" s="9">
        <v>26</v>
      </c>
      <c r="B27" s="9">
        <v>26</v>
      </c>
      <c r="C27" s="9" t="s">
        <v>12</v>
      </c>
      <c r="D27" s="9" t="s">
        <v>21</v>
      </c>
      <c r="E27" s="9" t="s">
        <v>89</v>
      </c>
      <c r="F27" s="9" t="s">
        <v>25</v>
      </c>
      <c r="G27" s="10">
        <v>48000</v>
      </c>
      <c r="H27" s="10">
        <f t="shared" si="2"/>
        <v>42675</v>
      </c>
      <c r="I27" s="10">
        <v>5325</v>
      </c>
      <c r="J27" s="10"/>
      <c r="K27" s="10"/>
      <c r="L27" s="9"/>
      <c r="M27" s="9">
        <v>36</v>
      </c>
      <c r="N27" s="9" t="s">
        <v>228</v>
      </c>
      <c r="O27" s="10">
        <f t="shared" si="0"/>
        <v>1536300</v>
      </c>
      <c r="P27" s="88"/>
      <c r="Q27" s="10">
        <f t="shared" si="1"/>
        <v>191700</v>
      </c>
      <c r="R27" s="9">
        <v>36</v>
      </c>
      <c r="S27" s="9"/>
      <c r="T27" s="4" t="s">
        <v>286</v>
      </c>
    </row>
    <row r="28" spans="1:20">
      <c r="A28" s="9">
        <v>27</v>
      </c>
      <c r="B28" s="9">
        <v>26</v>
      </c>
      <c r="C28" s="9" t="s">
        <v>12</v>
      </c>
      <c r="D28" s="9" t="s">
        <v>21</v>
      </c>
      <c r="E28" s="9" t="s">
        <v>96</v>
      </c>
      <c r="F28" s="9" t="s">
        <v>25</v>
      </c>
      <c r="G28" s="10">
        <v>54500</v>
      </c>
      <c r="H28" s="10">
        <f t="shared" si="2"/>
        <v>49175</v>
      </c>
      <c r="I28" s="10">
        <v>5325</v>
      </c>
      <c r="J28" s="10"/>
      <c r="K28" s="10"/>
      <c r="L28" s="9"/>
      <c r="M28" s="9">
        <v>36</v>
      </c>
      <c r="N28" s="9" t="s">
        <v>228</v>
      </c>
      <c r="O28" s="10">
        <f t="shared" si="0"/>
        <v>1770300</v>
      </c>
      <c r="P28" s="88"/>
      <c r="Q28" s="10">
        <f t="shared" si="1"/>
        <v>191700</v>
      </c>
      <c r="R28" s="9">
        <v>36</v>
      </c>
      <c r="S28" s="9"/>
      <c r="T28" s="4" t="s">
        <v>286</v>
      </c>
    </row>
    <row r="29" spans="1:20">
      <c r="A29" s="9">
        <v>28</v>
      </c>
      <c r="B29" s="9">
        <v>26</v>
      </c>
      <c r="C29" s="9" t="s">
        <v>12</v>
      </c>
      <c r="D29" s="9" t="s">
        <v>21</v>
      </c>
      <c r="E29" s="9" t="s">
        <v>87</v>
      </c>
      <c r="F29" s="9" t="s">
        <v>25</v>
      </c>
      <c r="G29" s="10">
        <v>48000</v>
      </c>
      <c r="H29" s="10">
        <f t="shared" si="2"/>
        <v>42675</v>
      </c>
      <c r="I29" s="10">
        <v>5325</v>
      </c>
      <c r="J29" s="10"/>
      <c r="K29" s="10"/>
      <c r="L29" s="9"/>
      <c r="M29" s="9">
        <v>36</v>
      </c>
      <c r="N29" s="9" t="s">
        <v>228</v>
      </c>
      <c r="O29" s="10">
        <f t="shared" si="0"/>
        <v>1536300</v>
      </c>
      <c r="P29" s="88"/>
      <c r="Q29" s="10">
        <f t="shared" si="1"/>
        <v>191700</v>
      </c>
      <c r="R29" s="9">
        <v>36</v>
      </c>
      <c r="S29" s="9"/>
      <c r="T29" s="4" t="s">
        <v>286</v>
      </c>
    </row>
    <row r="30" spans="1:20">
      <c r="A30" s="9">
        <v>29</v>
      </c>
      <c r="B30" s="9">
        <v>26</v>
      </c>
      <c r="C30" s="9" t="s">
        <v>12</v>
      </c>
      <c r="D30" s="9" t="s">
        <v>21</v>
      </c>
      <c r="E30" s="9" t="s">
        <v>146</v>
      </c>
      <c r="F30" s="9" t="s">
        <v>25</v>
      </c>
      <c r="G30" s="10">
        <v>49000</v>
      </c>
      <c r="H30" s="10">
        <f t="shared" si="2"/>
        <v>43675</v>
      </c>
      <c r="I30" s="10">
        <v>5325</v>
      </c>
      <c r="J30" s="10"/>
      <c r="K30" s="10"/>
      <c r="L30" s="9"/>
      <c r="M30" s="9">
        <v>36</v>
      </c>
      <c r="N30" s="9" t="s">
        <v>227</v>
      </c>
      <c r="O30" s="10">
        <f t="shared" si="0"/>
        <v>1572300</v>
      </c>
      <c r="P30" s="88">
        <f>SUM(O23:O30)</f>
        <v>12215350</v>
      </c>
      <c r="Q30" s="10">
        <f t="shared" si="1"/>
        <v>191700</v>
      </c>
      <c r="R30" s="9">
        <v>36</v>
      </c>
      <c r="S30" s="9"/>
      <c r="T30" s="4" t="s">
        <v>286</v>
      </c>
    </row>
    <row r="31" spans="1:20">
      <c r="A31" s="9">
        <v>30</v>
      </c>
      <c r="B31" s="9">
        <v>26</v>
      </c>
      <c r="C31" s="9" t="s">
        <v>12</v>
      </c>
      <c r="D31" s="9" t="s">
        <v>21</v>
      </c>
      <c r="E31" s="9" t="s">
        <v>139</v>
      </c>
      <c r="F31" s="9" t="s">
        <v>25</v>
      </c>
      <c r="G31" s="10">
        <v>49000</v>
      </c>
      <c r="H31" s="10">
        <f t="shared" si="2"/>
        <v>43700</v>
      </c>
      <c r="I31" s="10">
        <v>5300</v>
      </c>
      <c r="J31" s="10"/>
      <c r="K31" s="10"/>
      <c r="L31" s="9"/>
      <c r="M31" s="9">
        <v>36</v>
      </c>
      <c r="N31" s="9" t="s">
        <v>238</v>
      </c>
      <c r="O31" s="10">
        <f t="shared" si="0"/>
        <v>1573200</v>
      </c>
      <c r="P31" s="88"/>
      <c r="Q31" s="10">
        <f t="shared" si="1"/>
        <v>190800</v>
      </c>
      <c r="R31" s="9"/>
      <c r="S31" s="9"/>
      <c r="T31" s="4" t="s">
        <v>286</v>
      </c>
    </row>
    <row r="32" spans="1:20">
      <c r="A32" s="9">
        <v>31</v>
      </c>
      <c r="B32" s="9">
        <v>26</v>
      </c>
      <c r="C32" s="9" t="s">
        <v>12</v>
      </c>
      <c r="D32" s="9" t="s">
        <v>21</v>
      </c>
      <c r="E32" s="9" t="s">
        <v>84</v>
      </c>
      <c r="F32" s="9" t="s">
        <v>25</v>
      </c>
      <c r="G32" s="10">
        <v>48000</v>
      </c>
      <c r="H32" s="10">
        <f t="shared" si="2"/>
        <v>42675</v>
      </c>
      <c r="I32" s="10">
        <v>5325</v>
      </c>
      <c r="J32" s="10"/>
      <c r="K32" s="10"/>
      <c r="L32" s="9"/>
      <c r="M32" s="9">
        <v>33</v>
      </c>
      <c r="N32" s="9" t="s">
        <v>239</v>
      </c>
      <c r="O32" s="10">
        <f t="shared" si="0"/>
        <v>1408275</v>
      </c>
      <c r="P32" s="88"/>
      <c r="Q32" s="10">
        <f t="shared" si="1"/>
        <v>175725</v>
      </c>
      <c r="R32" s="9"/>
      <c r="S32" s="9"/>
      <c r="T32" s="4" t="s">
        <v>286</v>
      </c>
    </row>
    <row r="33" spans="1:20">
      <c r="A33" s="9">
        <v>32</v>
      </c>
      <c r="B33" s="9">
        <v>26</v>
      </c>
      <c r="C33" s="9" t="s">
        <v>12</v>
      </c>
      <c r="D33" s="9" t="s">
        <v>22</v>
      </c>
      <c r="E33" s="9" t="s">
        <v>233</v>
      </c>
      <c r="F33" s="9" t="s">
        <v>25</v>
      </c>
      <c r="G33" s="10">
        <v>39000</v>
      </c>
      <c r="H33" s="10">
        <f t="shared" si="2"/>
        <v>33925</v>
      </c>
      <c r="I33" s="10">
        <v>5075</v>
      </c>
      <c r="J33" s="10"/>
      <c r="K33" s="10"/>
      <c r="L33" s="9"/>
      <c r="M33" s="9">
        <v>29</v>
      </c>
      <c r="N33" s="9" t="s">
        <v>241</v>
      </c>
      <c r="O33" s="10">
        <f t="shared" si="0"/>
        <v>983825</v>
      </c>
      <c r="P33" s="88"/>
      <c r="Q33" s="10">
        <f t="shared" si="1"/>
        <v>147175</v>
      </c>
      <c r="R33" s="9"/>
      <c r="S33" s="9"/>
      <c r="T33" s="4" t="s">
        <v>286</v>
      </c>
    </row>
    <row r="34" spans="1:20">
      <c r="A34" s="9">
        <v>33</v>
      </c>
      <c r="B34" s="9">
        <v>26</v>
      </c>
      <c r="C34" s="9" t="s">
        <v>12</v>
      </c>
      <c r="D34" s="9" t="s">
        <v>21</v>
      </c>
      <c r="E34" s="9" t="s">
        <v>82</v>
      </c>
      <c r="F34" s="9" t="s">
        <v>25</v>
      </c>
      <c r="G34" s="10">
        <v>48000</v>
      </c>
      <c r="H34" s="10">
        <f t="shared" si="2"/>
        <v>42675</v>
      </c>
      <c r="I34" s="10">
        <v>5325</v>
      </c>
      <c r="J34" s="10"/>
      <c r="K34" s="10"/>
      <c r="L34" s="9"/>
      <c r="M34" s="9">
        <v>36</v>
      </c>
      <c r="N34" s="9" t="s">
        <v>239</v>
      </c>
      <c r="O34" s="10">
        <f t="shared" si="0"/>
        <v>1536300</v>
      </c>
      <c r="P34" s="88"/>
      <c r="Q34" s="10">
        <f t="shared" si="1"/>
        <v>191700</v>
      </c>
      <c r="R34" s="9"/>
      <c r="S34" s="9"/>
      <c r="T34" s="4" t="s">
        <v>286</v>
      </c>
    </row>
    <row r="35" spans="1:20">
      <c r="A35" s="9">
        <v>34</v>
      </c>
      <c r="B35" s="9">
        <v>26</v>
      </c>
      <c r="C35" s="9" t="s">
        <v>12</v>
      </c>
      <c r="D35" s="9" t="s">
        <v>21</v>
      </c>
      <c r="E35" s="9" t="s">
        <v>151</v>
      </c>
      <c r="F35" s="9" t="s">
        <v>25</v>
      </c>
      <c r="G35" s="10">
        <v>57000</v>
      </c>
      <c r="H35" s="10">
        <f t="shared" si="2"/>
        <v>51700</v>
      </c>
      <c r="I35" s="10">
        <v>5300</v>
      </c>
      <c r="J35" s="10"/>
      <c r="K35" s="10"/>
      <c r="L35" s="9"/>
      <c r="M35" s="9">
        <v>36</v>
      </c>
      <c r="N35" s="9" t="s">
        <v>227</v>
      </c>
      <c r="O35" s="10">
        <f t="shared" si="0"/>
        <v>1861200</v>
      </c>
      <c r="P35" s="88"/>
      <c r="Q35" s="10">
        <f t="shared" si="1"/>
        <v>190800</v>
      </c>
      <c r="R35" s="9"/>
      <c r="S35" s="9"/>
      <c r="T35" s="4" t="s">
        <v>286</v>
      </c>
    </row>
    <row r="36" spans="1:20">
      <c r="A36" s="9">
        <v>35</v>
      </c>
      <c r="B36" s="9">
        <v>27</v>
      </c>
      <c r="C36" s="9" t="s">
        <v>12</v>
      </c>
      <c r="D36" s="9" t="s">
        <v>22</v>
      </c>
      <c r="E36" s="9" t="s">
        <v>234</v>
      </c>
      <c r="F36" s="9" t="s">
        <v>25</v>
      </c>
      <c r="G36" s="10">
        <v>39000</v>
      </c>
      <c r="H36" s="10">
        <f t="shared" si="2"/>
        <v>33925</v>
      </c>
      <c r="I36" s="10">
        <v>5075</v>
      </c>
      <c r="J36" s="10"/>
      <c r="K36" s="10"/>
      <c r="L36" s="9"/>
      <c r="M36" s="9">
        <v>36</v>
      </c>
      <c r="N36" s="9" t="s">
        <v>241</v>
      </c>
      <c r="O36" s="10">
        <f t="shared" si="0"/>
        <v>1221300</v>
      </c>
      <c r="P36" s="88"/>
      <c r="Q36" s="10">
        <f t="shared" si="1"/>
        <v>182700</v>
      </c>
      <c r="R36" s="9"/>
      <c r="S36" s="9"/>
      <c r="T36" s="4" t="s">
        <v>286</v>
      </c>
    </row>
    <row r="37" spans="1:20">
      <c r="A37" s="9">
        <v>36</v>
      </c>
      <c r="B37" s="9">
        <v>26</v>
      </c>
      <c r="C37" s="9" t="s">
        <v>12</v>
      </c>
      <c r="D37" s="9" t="s">
        <v>22</v>
      </c>
      <c r="E37" s="9" t="s">
        <v>235</v>
      </c>
      <c r="F37" s="9" t="s">
        <v>25</v>
      </c>
      <c r="G37" s="10">
        <v>39000</v>
      </c>
      <c r="H37" s="10">
        <f t="shared" si="2"/>
        <v>33925</v>
      </c>
      <c r="I37" s="10">
        <v>5075</v>
      </c>
      <c r="J37" s="10"/>
      <c r="K37" s="10"/>
      <c r="L37" s="9"/>
      <c r="M37" s="9">
        <v>36</v>
      </c>
      <c r="N37" s="9" t="s">
        <v>240</v>
      </c>
      <c r="O37" s="10">
        <f t="shared" si="0"/>
        <v>1221300</v>
      </c>
      <c r="P37" s="88"/>
      <c r="Q37" s="10">
        <f t="shared" si="1"/>
        <v>182700</v>
      </c>
      <c r="R37" s="9"/>
      <c r="S37" s="9"/>
      <c r="T37" s="4" t="s">
        <v>286</v>
      </c>
    </row>
    <row r="38" spans="1:20">
      <c r="A38" s="9">
        <v>37</v>
      </c>
      <c r="B38" s="9">
        <v>28</v>
      </c>
      <c r="C38" s="9" t="s">
        <v>12</v>
      </c>
      <c r="D38" s="9" t="s">
        <v>21</v>
      </c>
      <c r="E38" s="9" t="s">
        <v>144</v>
      </c>
      <c r="F38" s="9" t="s">
        <v>25</v>
      </c>
      <c r="G38" s="10">
        <v>48000</v>
      </c>
      <c r="H38" s="10">
        <f t="shared" si="2"/>
        <v>42700</v>
      </c>
      <c r="I38" s="10">
        <v>5300</v>
      </c>
      <c r="J38" s="10"/>
      <c r="K38" s="10"/>
      <c r="L38" s="9"/>
      <c r="M38" s="9">
        <v>32</v>
      </c>
      <c r="N38" s="9" t="s">
        <v>238</v>
      </c>
      <c r="O38" s="10">
        <f t="shared" si="0"/>
        <v>1366400</v>
      </c>
      <c r="P38" s="88"/>
      <c r="Q38" s="10">
        <f t="shared" si="1"/>
        <v>169600</v>
      </c>
      <c r="R38" s="9"/>
      <c r="S38" s="9"/>
      <c r="T38" s="4" t="s">
        <v>286</v>
      </c>
    </row>
    <row r="39" spans="1:20">
      <c r="A39" s="9">
        <v>38</v>
      </c>
      <c r="B39" s="9">
        <v>28</v>
      </c>
      <c r="C39" s="9" t="s">
        <v>12</v>
      </c>
      <c r="D39" s="9" t="s">
        <v>22</v>
      </c>
      <c r="E39" s="9" t="s">
        <v>236</v>
      </c>
      <c r="F39" s="9" t="s">
        <v>25</v>
      </c>
      <c r="G39" s="10">
        <v>39000</v>
      </c>
      <c r="H39" s="10">
        <f t="shared" si="2"/>
        <v>33925</v>
      </c>
      <c r="I39" s="10">
        <v>5075</v>
      </c>
      <c r="J39" s="10"/>
      <c r="K39" s="10"/>
      <c r="L39" s="9"/>
      <c r="M39" s="9">
        <v>35</v>
      </c>
      <c r="N39" s="9" t="s">
        <v>241</v>
      </c>
      <c r="O39" s="10">
        <f t="shared" si="0"/>
        <v>1187375</v>
      </c>
      <c r="P39" s="88"/>
      <c r="Q39" s="10">
        <f t="shared" si="1"/>
        <v>177625</v>
      </c>
      <c r="R39" s="9"/>
      <c r="S39" s="9"/>
      <c r="T39" s="4" t="s">
        <v>286</v>
      </c>
    </row>
    <row r="40" spans="1:20">
      <c r="A40" s="9">
        <v>39</v>
      </c>
      <c r="B40" s="9">
        <v>26</v>
      </c>
      <c r="C40" s="9" t="s">
        <v>12</v>
      </c>
      <c r="D40" s="9" t="s">
        <v>22</v>
      </c>
      <c r="E40" s="9" t="s">
        <v>237</v>
      </c>
      <c r="F40" s="9" t="s">
        <v>25</v>
      </c>
      <c r="G40" s="10">
        <v>39000</v>
      </c>
      <c r="H40" s="10">
        <f t="shared" si="2"/>
        <v>33925</v>
      </c>
      <c r="I40" s="10">
        <v>5075</v>
      </c>
      <c r="J40" s="10"/>
      <c r="K40" s="10"/>
      <c r="L40" s="9"/>
      <c r="M40" s="9">
        <v>35</v>
      </c>
      <c r="N40" s="9" t="s">
        <v>242</v>
      </c>
      <c r="O40" s="10">
        <f t="shared" si="0"/>
        <v>1187375</v>
      </c>
      <c r="P40" s="88"/>
      <c r="Q40" s="10">
        <f t="shared" si="1"/>
        <v>177625</v>
      </c>
      <c r="R40" s="9"/>
      <c r="S40" s="9"/>
      <c r="T40" s="4" t="s">
        <v>286</v>
      </c>
    </row>
    <row r="41" spans="1:20">
      <c r="A41" s="9">
        <v>40</v>
      </c>
      <c r="B41" s="9">
        <v>27</v>
      </c>
      <c r="C41" s="9" t="s">
        <v>12</v>
      </c>
      <c r="D41" s="9" t="s">
        <v>21</v>
      </c>
      <c r="E41" s="9" t="s">
        <v>150</v>
      </c>
      <c r="F41" s="9" t="s">
        <v>25</v>
      </c>
      <c r="G41" s="10">
        <v>57000</v>
      </c>
      <c r="H41" s="10">
        <f t="shared" si="2"/>
        <v>51700</v>
      </c>
      <c r="I41" s="10">
        <v>5300</v>
      </c>
      <c r="J41" s="10"/>
      <c r="K41" s="10"/>
      <c r="L41" s="9"/>
      <c r="M41" s="9">
        <v>34</v>
      </c>
      <c r="N41" s="9" t="s">
        <v>238</v>
      </c>
      <c r="O41" s="10">
        <f t="shared" si="0"/>
        <v>1757800</v>
      </c>
      <c r="P41" s="88">
        <f>SUM(O31:O41)</f>
        <v>15304350</v>
      </c>
      <c r="Q41" s="10">
        <f t="shared" si="1"/>
        <v>180200</v>
      </c>
      <c r="R41" s="9"/>
      <c r="S41" s="9"/>
      <c r="T41" s="4" t="s">
        <v>286</v>
      </c>
    </row>
    <row r="42" spans="1:20">
      <c r="A42" s="9">
        <v>41</v>
      </c>
      <c r="B42" s="9">
        <v>30</v>
      </c>
      <c r="C42" s="9" t="s">
        <v>12</v>
      </c>
      <c r="D42" s="9" t="s">
        <v>21</v>
      </c>
      <c r="E42" s="9" t="s">
        <v>94</v>
      </c>
      <c r="F42" s="9" t="s">
        <v>78</v>
      </c>
      <c r="G42" s="10">
        <v>57000</v>
      </c>
      <c r="H42" s="10">
        <f t="shared" si="2"/>
        <v>51875</v>
      </c>
      <c r="I42" s="10">
        <v>5125</v>
      </c>
      <c r="J42" s="10"/>
      <c r="K42" s="10"/>
      <c r="L42" s="9"/>
      <c r="M42" s="9">
        <v>36</v>
      </c>
      <c r="N42" s="9" t="s">
        <v>245</v>
      </c>
      <c r="O42" s="10">
        <f t="shared" si="0"/>
        <v>1867500</v>
      </c>
      <c r="P42" s="88"/>
      <c r="Q42" s="10">
        <f t="shared" si="1"/>
        <v>184500</v>
      </c>
      <c r="R42" s="9"/>
      <c r="S42" s="9"/>
      <c r="T42" s="4" t="s">
        <v>286</v>
      </c>
    </row>
    <row r="43" spans="1:20">
      <c r="A43" s="9">
        <v>42</v>
      </c>
      <c r="B43" s="9">
        <v>30</v>
      </c>
      <c r="C43" s="9" t="s">
        <v>12</v>
      </c>
      <c r="D43" s="9" t="s">
        <v>21</v>
      </c>
      <c r="E43" s="9" t="s">
        <v>90</v>
      </c>
      <c r="F43" s="9" t="s">
        <v>78</v>
      </c>
      <c r="G43" s="10">
        <v>50000</v>
      </c>
      <c r="H43" s="10">
        <f t="shared" si="2"/>
        <v>44875</v>
      </c>
      <c r="I43" s="10">
        <v>5125</v>
      </c>
      <c r="J43" s="10"/>
      <c r="K43" s="10"/>
      <c r="L43" s="9"/>
      <c r="M43" s="9">
        <v>35</v>
      </c>
      <c r="N43" s="9" t="s">
        <v>245</v>
      </c>
      <c r="O43" s="10">
        <f t="shared" si="0"/>
        <v>1570625</v>
      </c>
      <c r="P43" s="88"/>
      <c r="Q43" s="10">
        <f t="shared" si="1"/>
        <v>179375</v>
      </c>
      <c r="R43" s="9"/>
      <c r="S43" s="9"/>
      <c r="T43" s="4" t="s">
        <v>286</v>
      </c>
    </row>
    <row r="44" spans="1:20">
      <c r="A44" s="9">
        <v>43</v>
      </c>
      <c r="B44" s="9">
        <v>30</v>
      </c>
      <c r="C44" s="9" t="s">
        <v>12</v>
      </c>
      <c r="D44" s="9" t="s">
        <v>21</v>
      </c>
      <c r="E44" s="9" t="s">
        <v>79</v>
      </c>
      <c r="F44" s="9" t="s">
        <v>78</v>
      </c>
      <c r="G44" s="10">
        <v>50000</v>
      </c>
      <c r="H44" s="10">
        <f t="shared" si="2"/>
        <v>44875</v>
      </c>
      <c r="I44" s="10">
        <v>5125</v>
      </c>
      <c r="J44" s="10"/>
      <c r="K44" s="10"/>
      <c r="L44" s="9"/>
      <c r="M44" s="9">
        <v>36</v>
      </c>
      <c r="N44" s="9" t="s">
        <v>245</v>
      </c>
      <c r="O44" s="10">
        <f t="shared" si="0"/>
        <v>1615500</v>
      </c>
      <c r="P44" s="88"/>
      <c r="Q44" s="10">
        <f t="shared" si="1"/>
        <v>184500</v>
      </c>
      <c r="R44" s="9"/>
      <c r="S44" s="9"/>
      <c r="T44" s="4" t="s">
        <v>286</v>
      </c>
    </row>
    <row r="45" spans="1:20">
      <c r="A45" s="9">
        <v>44</v>
      </c>
      <c r="B45" s="9">
        <v>30</v>
      </c>
      <c r="C45" s="9" t="s">
        <v>12</v>
      </c>
      <c r="D45" s="9" t="s">
        <v>21</v>
      </c>
      <c r="E45" s="9" t="s">
        <v>80</v>
      </c>
      <c r="F45" s="9" t="s">
        <v>78</v>
      </c>
      <c r="G45" s="10">
        <v>50000</v>
      </c>
      <c r="H45" s="10">
        <f t="shared" si="2"/>
        <v>44875</v>
      </c>
      <c r="I45" s="10">
        <v>5125</v>
      </c>
      <c r="J45" s="10"/>
      <c r="K45" s="10"/>
      <c r="L45" s="9"/>
      <c r="M45" s="9">
        <v>36</v>
      </c>
      <c r="N45" s="9" t="s">
        <v>245</v>
      </c>
      <c r="O45" s="10">
        <f t="shared" si="0"/>
        <v>1615500</v>
      </c>
      <c r="P45" s="88"/>
      <c r="Q45" s="10">
        <f t="shared" si="1"/>
        <v>184500</v>
      </c>
      <c r="R45" s="9"/>
      <c r="S45" s="9"/>
      <c r="T45" s="4" t="s">
        <v>286</v>
      </c>
    </row>
    <row r="46" spans="1:20">
      <c r="A46" s="9">
        <v>45</v>
      </c>
      <c r="B46" s="9">
        <v>30</v>
      </c>
      <c r="C46" s="9" t="s">
        <v>12</v>
      </c>
      <c r="D46" s="9" t="s">
        <v>21</v>
      </c>
      <c r="E46" s="9" t="s">
        <v>81</v>
      </c>
      <c r="F46" s="9" t="s">
        <v>78</v>
      </c>
      <c r="G46" s="10">
        <v>50000</v>
      </c>
      <c r="H46" s="10">
        <f t="shared" si="2"/>
        <v>44875</v>
      </c>
      <c r="I46" s="10">
        <v>5125</v>
      </c>
      <c r="J46" s="10"/>
      <c r="K46" s="10"/>
      <c r="L46" s="9"/>
      <c r="M46" s="9">
        <v>36</v>
      </c>
      <c r="N46" s="9" t="s">
        <v>245</v>
      </c>
      <c r="O46" s="10">
        <f t="shared" si="0"/>
        <v>1615500</v>
      </c>
      <c r="P46" s="88"/>
      <c r="Q46" s="10">
        <f t="shared" si="1"/>
        <v>184500</v>
      </c>
      <c r="R46" s="9"/>
      <c r="S46" s="9"/>
      <c r="T46" s="4" t="s">
        <v>286</v>
      </c>
    </row>
    <row r="47" spans="1:20">
      <c r="A47" s="9">
        <v>46</v>
      </c>
      <c r="B47" s="9">
        <v>30</v>
      </c>
      <c r="C47" s="9" t="s">
        <v>12</v>
      </c>
      <c r="D47" s="9" t="s">
        <v>21</v>
      </c>
      <c r="E47" s="9" t="s">
        <v>147</v>
      </c>
      <c r="F47" s="9" t="s">
        <v>78</v>
      </c>
      <c r="G47" s="10">
        <v>57000</v>
      </c>
      <c r="H47" s="10">
        <f t="shared" si="2"/>
        <v>51875</v>
      </c>
      <c r="I47" s="10">
        <v>5125</v>
      </c>
      <c r="J47" s="10"/>
      <c r="K47" s="10"/>
      <c r="L47" s="9">
        <v>1</v>
      </c>
      <c r="M47" s="9">
        <v>35</v>
      </c>
      <c r="N47" s="9" t="s">
        <v>245</v>
      </c>
      <c r="O47" s="10">
        <f t="shared" si="0"/>
        <v>1815625</v>
      </c>
      <c r="P47" s="88"/>
      <c r="Q47" s="10">
        <f t="shared" si="1"/>
        <v>179375</v>
      </c>
      <c r="R47" s="9"/>
      <c r="S47" s="9"/>
      <c r="T47" s="4" t="s">
        <v>286</v>
      </c>
    </row>
    <row r="48" spans="1:20">
      <c r="A48" s="9">
        <v>47</v>
      </c>
      <c r="B48" s="9">
        <v>30</v>
      </c>
      <c r="C48" s="9" t="s">
        <v>12</v>
      </c>
      <c r="D48" s="9" t="s">
        <v>21</v>
      </c>
      <c r="E48" s="9" t="s">
        <v>149</v>
      </c>
      <c r="F48" s="9" t="s">
        <v>78</v>
      </c>
      <c r="G48" s="10">
        <v>57000</v>
      </c>
      <c r="H48" s="10">
        <f t="shared" si="2"/>
        <v>51875</v>
      </c>
      <c r="I48" s="10">
        <v>5125</v>
      </c>
      <c r="J48" s="10"/>
      <c r="K48" s="10"/>
      <c r="L48" s="9">
        <v>2</v>
      </c>
      <c r="M48" s="9">
        <v>34</v>
      </c>
      <c r="N48" s="9" t="s">
        <v>245</v>
      </c>
      <c r="O48" s="10">
        <f t="shared" si="0"/>
        <v>1763750</v>
      </c>
      <c r="P48" s="88"/>
      <c r="Q48" s="10">
        <f t="shared" si="1"/>
        <v>174250</v>
      </c>
      <c r="R48" s="9"/>
      <c r="S48" s="9"/>
      <c r="T48" s="4" t="s">
        <v>286</v>
      </c>
    </row>
    <row r="49" spans="1:20">
      <c r="A49" s="9">
        <v>48</v>
      </c>
      <c r="B49" s="9">
        <v>30</v>
      </c>
      <c r="C49" s="9" t="s">
        <v>12</v>
      </c>
      <c r="D49" s="9" t="s">
        <v>21</v>
      </c>
      <c r="E49" s="9" t="s">
        <v>152</v>
      </c>
      <c r="F49" s="9" t="s">
        <v>78</v>
      </c>
      <c r="G49" s="10">
        <v>57000</v>
      </c>
      <c r="H49" s="10">
        <f t="shared" si="2"/>
        <v>51875</v>
      </c>
      <c r="I49" s="10">
        <v>5125</v>
      </c>
      <c r="J49" s="10"/>
      <c r="K49" s="10"/>
      <c r="L49" s="9">
        <v>2</v>
      </c>
      <c r="M49" s="9">
        <v>34</v>
      </c>
      <c r="N49" s="9" t="s">
        <v>245</v>
      </c>
      <c r="O49" s="10">
        <f t="shared" si="0"/>
        <v>1763750</v>
      </c>
      <c r="P49" s="88"/>
      <c r="Q49" s="10">
        <f t="shared" si="1"/>
        <v>174250</v>
      </c>
      <c r="R49" s="9"/>
      <c r="S49" s="9"/>
      <c r="T49" s="4" t="s">
        <v>286</v>
      </c>
    </row>
    <row r="50" spans="1:20">
      <c r="A50" s="9">
        <v>49</v>
      </c>
      <c r="B50" s="9">
        <v>30</v>
      </c>
      <c r="C50" s="9" t="s">
        <v>12</v>
      </c>
      <c r="D50" s="9" t="s">
        <v>21</v>
      </c>
      <c r="E50" s="9" t="s">
        <v>95</v>
      </c>
      <c r="F50" s="9" t="s">
        <v>78</v>
      </c>
      <c r="G50" s="10">
        <v>57000</v>
      </c>
      <c r="H50" s="10">
        <f t="shared" si="2"/>
        <v>51875</v>
      </c>
      <c r="I50" s="10">
        <v>5125</v>
      </c>
      <c r="J50" s="10"/>
      <c r="K50" s="10"/>
      <c r="L50" s="9"/>
      <c r="M50" s="9">
        <v>36</v>
      </c>
      <c r="N50" s="9" t="s">
        <v>245</v>
      </c>
      <c r="O50" s="10">
        <f t="shared" si="0"/>
        <v>1867500</v>
      </c>
      <c r="P50" s="88"/>
      <c r="Q50" s="10">
        <f t="shared" si="1"/>
        <v>184500</v>
      </c>
      <c r="R50" s="9"/>
      <c r="S50" s="9"/>
      <c r="T50" s="4" t="s">
        <v>286</v>
      </c>
    </row>
    <row r="51" spans="1:20">
      <c r="A51" s="9">
        <v>50</v>
      </c>
      <c r="B51" s="9">
        <v>30</v>
      </c>
      <c r="C51" s="9" t="s">
        <v>12</v>
      </c>
      <c r="D51" s="9" t="s">
        <v>21</v>
      </c>
      <c r="E51" s="9" t="s">
        <v>91</v>
      </c>
      <c r="F51" s="9" t="s">
        <v>78</v>
      </c>
      <c r="G51" s="10">
        <v>50000</v>
      </c>
      <c r="H51" s="10">
        <f t="shared" si="2"/>
        <v>44875</v>
      </c>
      <c r="I51" s="10">
        <v>5125</v>
      </c>
      <c r="J51" s="10"/>
      <c r="K51" s="10"/>
      <c r="L51" s="9"/>
      <c r="M51" s="9">
        <v>36</v>
      </c>
      <c r="N51" s="9" t="s">
        <v>245</v>
      </c>
      <c r="O51" s="10">
        <f t="shared" si="0"/>
        <v>1615500</v>
      </c>
      <c r="P51" s="88"/>
      <c r="Q51" s="10">
        <f t="shared" si="1"/>
        <v>184500</v>
      </c>
      <c r="R51" s="9"/>
      <c r="S51" s="9"/>
      <c r="T51" s="4" t="s">
        <v>286</v>
      </c>
    </row>
    <row r="52" spans="1:20">
      <c r="A52" s="9">
        <v>51</v>
      </c>
      <c r="B52" s="9">
        <v>30</v>
      </c>
      <c r="C52" s="9" t="s">
        <v>12</v>
      </c>
      <c r="D52" s="9" t="s">
        <v>21</v>
      </c>
      <c r="E52" s="9" t="s">
        <v>97</v>
      </c>
      <c r="F52" s="9" t="s">
        <v>78</v>
      </c>
      <c r="G52" s="10">
        <v>57000</v>
      </c>
      <c r="H52" s="10">
        <f t="shared" si="2"/>
        <v>51875</v>
      </c>
      <c r="I52" s="10">
        <v>5125</v>
      </c>
      <c r="J52" s="10"/>
      <c r="K52" s="10"/>
      <c r="L52" s="9"/>
      <c r="M52" s="9">
        <v>36</v>
      </c>
      <c r="N52" s="9" t="s">
        <v>245</v>
      </c>
      <c r="O52" s="10">
        <f t="shared" si="0"/>
        <v>1867500</v>
      </c>
      <c r="P52" s="88"/>
      <c r="Q52" s="10">
        <f t="shared" si="1"/>
        <v>184500</v>
      </c>
      <c r="R52" s="9"/>
      <c r="S52" s="9"/>
      <c r="T52" s="4" t="s">
        <v>286</v>
      </c>
    </row>
    <row r="53" spans="1:20">
      <c r="A53" s="9">
        <v>52</v>
      </c>
      <c r="B53" s="9">
        <v>30</v>
      </c>
      <c r="C53" s="9" t="s">
        <v>12</v>
      </c>
      <c r="D53" s="9" t="s">
        <v>21</v>
      </c>
      <c r="E53" s="9" t="s">
        <v>142</v>
      </c>
      <c r="F53" s="9" t="s">
        <v>78</v>
      </c>
      <c r="G53" s="10">
        <v>50000</v>
      </c>
      <c r="H53" s="10">
        <f t="shared" si="2"/>
        <v>44875</v>
      </c>
      <c r="I53" s="10">
        <v>5125</v>
      </c>
      <c r="J53" s="10"/>
      <c r="K53" s="10"/>
      <c r="L53" s="9"/>
      <c r="M53" s="9">
        <v>36</v>
      </c>
      <c r="N53" s="9" t="s">
        <v>245</v>
      </c>
      <c r="O53" s="10">
        <f t="shared" si="0"/>
        <v>1615500</v>
      </c>
      <c r="P53" s="88"/>
      <c r="Q53" s="10">
        <f t="shared" si="1"/>
        <v>184500</v>
      </c>
      <c r="R53" s="9"/>
      <c r="S53" s="9"/>
      <c r="T53" s="4" t="s">
        <v>286</v>
      </c>
    </row>
    <row r="54" spans="1:20">
      <c r="A54" s="9">
        <v>53</v>
      </c>
      <c r="B54" s="9">
        <v>30</v>
      </c>
      <c r="C54" s="9" t="s">
        <v>12</v>
      </c>
      <c r="D54" s="9" t="s">
        <v>21</v>
      </c>
      <c r="E54" s="9" t="s">
        <v>140</v>
      </c>
      <c r="F54" s="9" t="s">
        <v>78</v>
      </c>
      <c r="G54" s="10">
        <v>50000</v>
      </c>
      <c r="H54" s="10">
        <f t="shared" si="2"/>
        <v>44875</v>
      </c>
      <c r="I54" s="10">
        <v>5125</v>
      </c>
      <c r="J54" s="10"/>
      <c r="K54" s="10"/>
      <c r="L54" s="9"/>
      <c r="M54" s="9">
        <v>36</v>
      </c>
      <c r="N54" s="9" t="s">
        <v>245</v>
      </c>
      <c r="O54" s="10">
        <f t="shared" si="0"/>
        <v>1615500</v>
      </c>
      <c r="P54" s="88"/>
      <c r="Q54" s="10">
        <f t="shared" si="1"/>
        <v>184500</v>
      </c>
      <c r="R54" s="9"/>
      <c r="S54" s="9"/>
      <c r="T54" s="4" t="s">
        <v>286</v>
      </c>
    </row>
    <row r="55" spans="1:20">
      <c r="A55" s="9">
        <v>54</v>
      </c>
      <c r="B55" s="9">
        <v>30</v>
      </c>
      <c r="C55" s="9" t="s">
        <v>12</v>
      </c>
      <c r="D55" s="9" t="s">
        <v>21</v>
      </c>
      <c r="E55" s="9" t="s">
        <v>86</v>
      </c>
      <c r="F55" s="9" t="s">
        <v>78</v>
      </c>
      <c r="G55" s="10">
        <v>50000</v>
      </c>
      <c r="H55" s="10">
        <f t="shared" si="2"/>
        <v>44875</v>
      </c>
      <c r="I55" s="10">
        <v>5125</v>
      </c>
      <c r="J55" s="10"/>
      <c r="K55" s="10"/>
      <c r="L55" s="9"/>
      <c r="M55" s="9">
        <v>36</v>
      </c>
      <c r="N55" s="9" t="s">
        <v>245</v>
      </c>
      <c r="O55" s="10">
        <f t="shared" si="0"/>
        <v>1615500</v>
      </c>
      <c r="P55" s="88"/>
      <c r="Q55" s="10">
        <f t="shared" si="1"/>
        <v>184500</v>
      </c>
      <c r="R55" s="9"/>
      <c r="S55" s="9"/>
      <c r="T55" s="4" t="s">
        <v>286</v>
      </c>
    </row>
    <row r="56" spans="1:20">
      <c r="A56" s="9">
        <v>55</v>
      </c>
      <c r="B56" s="9">
        <v>30</v>
      </c>
      <c r="C56" s="9" t="s">
        <v>12</v>
      </c>
      <c r="D56" s="9" t="s">
        <v>21</v>
      </c>
      <c r="E56" s="9" t="s">
        <v>153</v>
      </c>
      <c r="F56" s="9" t="s">
        <v>78</v>
      </c>
      <c r="G56" s="10">
        <v>57000</v>
      </c>
      <c r="H56" s="10">
        <f t="shared" si="2"/>
        <v>51875</v>
      </c>
      <c r="I56" s="10">
        <v>5125</v>
      </c>
      <c r="J56" s="10"/>
      <c r="K56" s="10"/>
      <c r="L56" s="9">
        <v>1</v>
      </c>
      <c r="M56" s="9">
        <v>35</v>
      </c>
      <c r="N56" s="9" t="s">
        <v>245</v>
      </c>
      <c r="O56" s="10">
        <f t="shared" si="0"/>
        <v>1815625</v>
      </c>
      <c r="P56" s="88"/>
      <c r="Q56" s="10">
        <f t="shared" si="1"/>
        <v>179375</v>
      </c>
      <c r="R56" s="9"/>
      <c r="S56" s="9"/>
      <c r="T56" s="4" t="s">
        <v>286</v>
      </c>
    </row>
    <row r="57" spans="1:20">
      <c r="A57" s="9">
        <v>56</v>
      </c>
      <c r="B57" s="9">
        <v>30</v>
      </c>
      <c r="C57" s="9" t="s">
        <v>12</v>
      </c>
      <c r="D57" s="9" t="s">
        <v>21</v>
      </c>
      <c r="E57" s="9" t="s">
        <v>141</v>
      </c>
      <c r="F57" s="9" t="s">
        <v>78</v>
      </c>
      <c r="G57" s="10">
        <v>50000</v>
      </c>
      <c r="H57" s="10">
        <f t="shared" si="2"/>
        <v>44875</v>
      </c>
      <c r="I57" s="10">
        <v>5125</v>
      </c>
      <c r="J57" s="10"/>
      <c r="K57" s="10"/>
      <c r="L57" s="9">
        <v>1</v>
      </c>
      <c r="M57" s="9">
        <v>35</v>
      </c>
      <c r="N57" s="9" t="s">
        <v>245</v>
      </c>
      <c r="O57" s="10">
        <f t="shared" si="0"/>
        <v>1570625</v>
      </c>
      <c r="P57" s="88"/>
      <c r="Q57" s="10">
        <f t="shared" si="1"/>
        <v>179375</v>
      </c>
      <c r="R57" s="9"/>
      <c r="S57" s="9"/>
      <c r="T57" s="4" t="s">
        <v>286</v>
      </c>
    </row>
    <row r="58" spans="1:20">
      <c r="A58" s="9">
        <v>57</v>
      </c>
      <c r="B58" s="9">
        <v>30</v>
      </c>
      <c r="C58" s="9" t="s">
        <v>12</v>
      </c>
      <c r="D58" s="9" t="s">
        <v>21</v>
      </c>
      <c r="E58" s="9" t="s">
        <v>85</v>
      </c>
      <c r="F58" s="9" t="s">
        <v>78</v>
      </c>
      <c r="G58" s="10">
        <v>50000</v>
      </c>
      <c r="H58" s="10">
        <f t="shared" si="2"/>
        <v>44875</v>
      </c>
      <c r="I58" s="10">
        <v>5125</v>
      </c>
      <c r="J58" s="10"/>
      <c r="K58" s="10"/>
      <c r="L58" s="9">
        <v>1</v>
      </c>
      <c r="M58" s="9">
        <v>35</v>
      </c>
      <c r="N58" s="9" t="s">
        <v>245</v>
      </c>
      <c r="O58" s="10">
        <f t="shared" si="0"/>
        <v>1570625</v>
      </c>
      <c r="P58" s="88"/>
      <c r="Q58" s="10">
        <f t="shared" si="1"/>
        <v>179375</v>
      </c>
      <c r="R58" s="9"/>
      <c r="S58" s="9"/>
      <c r="T58" s="4" t="s">
        <v>286</v>
      </c>
    </row>
    <row r="59" spans="1:20">
      <c r="A59" s="9">
        <v>58</v>
      </c>
      <c r="B59" s="9">
        <v>30</v>
      </c>
      <c r="C59" s="9" t="s">
        <v>12</v>
      </c>
      <c r="D59" s="9" t="s">
        <v>21</v>
      </c>
      <c r="E59" s="9" t="s">
        <v>92</v>
      </c>
      <c r="F59" s="9" t="s">
        <v>78</v>
      </c>
      <c r="G59" s="10">
        <v>57000</v>
      </c>
      <c r="H59" s="10">
        <f t="shared" si="2"/>
        <v>51875</v>
      </c>
      <c r="I59" s="10">
        <v>5125</v>
      </c>
      <c r="J59" s="10"/>
      <c r="K59" s="10"/>
      <c r="L59" s="9">
        <v>6</v>
      </c>
      <c r="M59" s="9">
        <v>30</v>
      </c>
      <c r="N59" s="9" t="s">
        <v>245</v>
      </c>
      <c r="O59" s="10">
        <f t="shared" si="0"/>
        <v>1556250</v>
      </c>
      <c r="P59" s="88">
        <f>SUM(O42:O59)</f>
        <v>30337875</v>
      </c>
      <c r="Q59" s="10">
        <f t="shared" si="1"/>
        <v>153750</v>
      </c>
      <c r="R59" s="9"/>
      <c r="S59" s="9"/>
      <c r="T59" s="4" t="s">
        <v>286</v>
      </c>
    </row>
    <row r="60" spans="1:20">
      <c r="A60" s="9">
        <v>59</v>
      </c>
      <c r="B60" s="9">
        <v>4</v>
      </c>
      <c r="C60" s="9" t="s">
        <v>13</v>
      </c>
      <c r="D60" s="9" t="s">
        <v>22</v>
      </c>
      <c r="E60" s="9" t="s">
        <v>248</v>
      </c>
      <c r="F60" s="9" t="s">
        <v>76</v>
      </c>
      <c r="G60" s="10">
        <v>65800</v>
      </c>
      <c r="H60" s="10">
        <f t="shared" si="2"/>
        <v>57150</v>
      </c>
      <c r="I60" s="10">
        <v>8650</v>
      </c>
      <c r="J60" s="10">
        <v>36</v>
      </c>
      <c r="K60" s="10">
        <v>36</v>
      </c>
      <c r="L60" s="11">
        <f>J60-K60</f>
        <v>0</v>
      </c>
      <c r="M60" s="11">
        <f>K60-L60</f>
        <v>36</v>
      </c>
      <c r="N60" s="12" t="s">
        <v>250</v>
      </c>
      <c r="O60" s="10">
        <f t="shared" si="0"/>
        <v>2057400</v>
      </c>
      <c r="P60" s="88"/>
      <c r="Q60" s="10">
        <f t="shared" si="1"/>
        <v>311400</v>
      </c>
      <c r="R60" s="11">
        <f>J60-K60</f>
        <v>0</v>
      </c>
      <c r="S60" s="9"/>
      <c r="T60" s="4" t="s">
        <v>284</v>
      </c>
    </row>
    <row r="61" spans="1:20">
      <c r="A61" s="9">
        <v>60</v>
      </c>
      <c r="B61" s="9">
        <v>4</v>
      </c>
      <c r="C61" s="9" t="s">
        <v>13</v>
      </c>
      <c r="D61" s="9" t="s">
        <v>22</v>
      </c>
      <c r="E61" s="9" t="s">
        <v>247</v>
      </c>
      <c r="F61" s="9" t="s">
        <v>76</v>
      </c>
      <c r="G61" s="10">
        <v>69500</v>
      </c>
      <c r="H61" s="10">
        <f t="shared" si="2"/>
        <v>61150</v>
      </c>
      <c r="I61" s="10">
        <v>8350</v>
      </c>
      <c r="J61" s="10">
        <v>36</v>
      </c>
      <c r="K61" s="10">
        <v>36</v>
      </c>
      <c r="L61" s="11">
        <f>J61-K61</f>
        <v>0</v>
      </c>
      <c r="M61" s="11">
        <f>K61-L61</f>
        <v>36</v>
      </c>
      <c r="N61" s="12" t="s">
        <v>249</v>
      </c>
      <c r="O61" s="10">
        <f t="shared" si="0"/>
        <v>2201400</v>
      </c>
      <c r="P61" s="88">
        <f>SUM(O60:O61)</f>
        <v>4258800</v>
      </c>
      <c r="Q61" s="10">
        <f t="shared" si="1"/>
        <v>300600</v>
      </c>
      <c r="R61" s="11">
        <f t="shared" ref="R61:R124" si="3">J61-K61</f>
        <v>0</v>
      </c>
      <c r="S61" s="9"/>
      <c r="T61" s="4" t="s">
        <v>284</v>
      </c>
    </row>
    <row r="62" spans="1:20">
      <c r="A62" s="9">
        <v>61</v>
      </c>
      <c r="B62" s="9">
        <v>5</v>
      </c>
      <c r="C62" s="9" t="s">
        <v>13</v>
      </c>
      <c r="D62" s="9" t="s">
        <v>22</v>
      </c>
      <c r="E62" s="9" t="s">
        <v>67</v>
      </c>
      <c r="F62" s="9" t="s">
        <v>251</v>
      </c>
      <c r="G62" s="10">
        <v>82500</v>
      </c>
      <c r="H62" s="10">
        <f t="shared" si="2"/>
        <v>77575</v>
      </c>
      <c r="I62" s="10">
        <v>4925</v>
      </c>
      <c r="J62" s="10">
        <v>36</v>
      </c>
      <c r="K62" s="10">
        <v>36</v>
      </c>
      <c r="L62" s="11">
        <v>0</v>
      </c>
      <c r="M62" s="11">
        <f t="shared" ref="M62:M67" si="4">K62-L62</f>
        <v>36</v>
      </c>
      <c r="N62" s="9" t="s">
        <v>256</v>
      </c>
      <c r="O62" s="10">
        <f t="shared" si="0"/>
        <v>2792700</v>
      </c>
      <c r="P62" s="88"/>
      <c r="Q62" s="10">
        <f t="shared" si="1"/>
        <v>177300</v>
      </c>
      <c r="R62" s="11">
        <f t="shared" si="3"/>
        <v>0</v>
      </c>
      <c r="S62" s="9"/>
      <c r="T62" s="4" t="s">
        <v>284</v>
      </c>
    </row>
    <row r="63" spans="1:20">
      <c r="A63" s="9">
        <v>62</v>
      </c>
      <c r="B63" s="9">
        <v>7</v>
      </c>
      <c r="C63" s="9" t="s">
        <v>13</v>
      </c>
      <c r="D63" s="9" t="s">
        <v>22</v>
      </c>
      <c r="E63" s="9" t="s">
        <v>64</v>
      </c>
      <c r="F63" s="9" t="s">
        <v>251</v>
      </c>
      <c r="G63" s="10">
        <v>67000</v>
      </c>
      <c r="H63" s="10">
        <f t="shared" si="2"/>
        <v>62375</v>
      </c>
      <c r="I63" s="10">
        <v>4625</v>
      </c>
      <c r="J63" s="10">
        <v>36</v>
      </c>
      <c r="K63" s="10">
        <v>35</v>
      </c>
      <c r="L63" s="11">
        <v>4</v>
      </c>
      <c r="M63" s="11">
        <f t="shared" si="4"/>
        <v>31</v>
      </c>
      <c r="N63" s="9" t="s">
        <v>257</v>
      </c>
      <c r="O63" s="10">
        <f t="shared" si="0"/>
        <v>1933625</v>
      </c>
      <c r="P63" s="88">
        <f>SUM(O62:O63)</f>
        <v>4726325</v>
      </c>
      <c r="Q63" s="10">
        <f t="shared" si="1"/>
        <v>143375</v>
      </c>
      <c r="R63" s="11">
        <f t="shared" si="3"/>
        <v>1</v>
      </c>
      <c r="S63" s="9" t="s">
        <v>281</v>
      </c>
      <c r="T63" s="4" t="s">
        <v>284</v>
      </c>
    </row>
    <row r="64" spans="1:20">
      <c r="A64" s="9">
        <v>63</v>
      </c>
      <c r="B64" s="9">
        <v>7</v>
      </c>
      <c r="C64" s="9" t="s">
        <v>13</v>
      </c>
      <c r="D64" s="9" t="s">
        <v>21</v>
      </c>
      <c r="E64" s="9" t="s">
        <v>167</v>
      </c>
      <c r="F64" s="9" t="s">
        <v>161</v>
      </c>
      <c r="G64" s="10">
        <v>85000</v>
      </c>
      <c r="H64" s="10">
        <f t="shared" si="2"/>
        <v>79950</v>
      </c>
      <c r="I64" s="10">
        <v>5050</v>
      </c>
      <c r="J64" s="10">
        <v>36</v>
      </c>
      <c r="K64" s="10">
        <v>36</v>
      </c>
      <c r="L64" s="11">
        <v>6</v>
      </c>
      <c r="M64" s="11">
        <f t="shared" si="4"/>
        <v>30</v>
      </c>
      <c r="N64" s="9" t="s">
        <v>258</v>
      </c>
      <c r="O64" s="10">
        <f t="shared" si="0"/>
        <v>2398500</v>
      </c>
      <c r="P64" s="88">
        <f>SUM(O64)</f>
        <v>2398500</v>
      </c>
      <c r="Q64" s="10">
        <f t="shared" si="1"/>
        <v>151500</v>
      </c>
      <c r="R64" s="11">
        <f t="shared" si="3"/>
        <v>0</v>
      </c>
      <c r="S64" s="9" t="s">
        <v>280</v>
      </c>
      <c r="T64" s="4" t="s">
        <v>284</v>
      </c>
    </row>
    <row r="65" spans="1:20">
      <c r="A65" s="9">
        <v>64</v>
      </c>
      <c r="B65" s="9">
        <v>8</v>
      </c>
      <c r="C65" s="9" t="s">
        <v>13</v>
      </c>
      <c r="D65" s="9" t="s">
        <v>22</v>
      </c>
      <c r="E65" s="9" t="s">
        <v>53</v>
      </c>
      <c r="F65" s="9" t="s">
        <v>52</v>
      </c>
      <c r="G65" s="10">
        <v>75000</v>
      </c>
      <c r="H65" s="10">
        <f t="shared" si="2"/>
        <v>69850</v>
      </c>
      <c r="I65" s="10">
        <f>2000+800+1300+250+250+550</f>
        <v>5150</v>
      </c>
      <c r="J65" s="10">
        <v>36</v>
      </c>
      <c r="K65" s="10">
        <v>36</v>
      </c>
      <c r="L65" s="11">
        <f>J65-K65</f>
        <v>0</v>
      </c>
      <c r="M65" s="11">
        <f t="shared" si="4"/>
        <v>36</v>
      </c>
      <c r="N65" s="9" t="s">
        <v>287</v>
      </c>
      <c r="O65" s="10">
        <f t="shared" si="0"/>
        <v>2514600</v>
      </c>
      <c r="P65" s="88"/>
      <c r="Q65" s="10">
        <f t="shared" si="1"/>
        <v>185400</v>
      </c>
      <c r="R65" s="11">
        <f t="shared" si="3"/>
        <v>0</v>
      </c>
      <c r="S65" s="9"/>
      <c r="T65" s="4" t="s">
        <v>284</v>
      </c>
    </row>
    <row r="66" spans="1:20">
      <c r="A66" s="9">
        <v>65</v>
      </c>
      <c r="B66" s="9">
        <v>8</v>
      </c>
      <c r="C66" s="9" t="s">
        <v>13</v>
      </c>
      <c r="D66" s="9" t="s">
        <v>22</v>
      </c>
      <c r="E66" s="9" t="s">
        <v>68</v>
      </c>
      <c r="F66" s="9" t="s">
        <v>52</v>
      </c>
      <c r="G66" s="10">
        <v>75000</v>
      </c>
      <c r="H66" s="10">
        <f t="shared" si="2"/>
        <v>69850</v>
      </c>
      <c r="I66" s="10">
        <f>2000+800+1300+250+250+550</f>
        <v>5150</v>
      </c>
      <c r="J66" s="10">
        <v>36</v>
      </c>
      <c r="K66" s="10">
        <v>36</v>
      </c>
      <c r="L66" s="11">
        <v>1</v>
      </c>
      <c r="M66" s="11">
        <f t="shared" si="4"/>
        <v>35</v>
      </c>
      <c r="N66" s="9" t="s">
        <v>287</v>
      </c>
      <c r="O66" s="10">
        <f>M66*H66</f>
        <v>2444750</v>
      </c>
      <c r="P66" s="88"/>
      <c r="Q66" s="10">
        <f t="shared" si="1"/>
        <v>180250</v>
      </c>
      <c r="R66" s="11">
        <f t="shared" si="3"/>
        <v>0</v>
      </c>
      <c r="S66" s="9" t="s">
        <v>288</v>
      </c>
      <c r="T66" s="4" t="s">
        <v>284</v>
      </c>
    </row>
    <row r="67" spans="1:20">
      <c r="A67" s="9">
        <v>66</v>
      </c>
      <c r="B67" s="9">
        <v>8</v>
      </c>
      <c r="C67" s="9" t="s">
        <v>13</v>
      </c>
      <c r="D67" s="9" t="s">
        <v>22</v>
      </c>
      <c r="E67" s="9" t="s">
        <v>51</v>
      </c>
      <c r="F67" s="9" t="s">
        <v>52</v>
      </c>
      <c r="G67" s="10">
        <v>75000</v>
      </c>
      <c r="H67" s="10">
        <f t="shared" si="2"/>
        <v>69850</v>
      </c>
      <c r="I67" s="10">
        <f>2000+800+1300+250+250+550</f>
        <v>5150</v>
      </c>
      <c r="J67" s="10">
        <v>36</v>
      </c>
      <c r="K67" s="10">
        <v>36</v>
      </c>
      <c r="L67" s="11">
        <f>J67-K67</f>
        <v>0</v>
      </c>
      <c r="M67" s="11">
        <f t="shared" si="4"/>
        <v>36</v>
      </c>
      <c r="N67" s="9" t="s">
        <v>287</v>
      </c>
      <c r="O67" s="10">
        <f>M67*H67</f>
        <v>2514600</v>
      </c>
      <c r="P67" s="88">
        <f>SUM(O65:O67)</f>
        <v>7473950</v>
      </c>
      <c r="Q67" s="10">
        <f>I67*M67</f>
        <v>185400</v>
      </c>
      <c r="R67" s="11">
        <f t="shared" si="3"/>
        <v>0</v>
      </c>
      <c r="S67" s="9"/>
      <c r="T67" s="4" t="s">
        <v>284</v>
      </c>
    </row>
    <row r="68" spans="1:20">
      <c r="A68" s="9">
        <v>67</v>
      </c>
      <c r="B68" s="9">
        <v>12</v>
      </c>
      <c r="C68" s="9" t="s">
        <v>13</v>
      </c>
      <c r="D68" s="9" t="s">
        <v>22</v>
      </c>
      <c r="E68" s="9" t="s">
        <v>49</v>
      </c>
      <c r="F68" s="9" t="s">
        <v>24</v>
      </c>
      <c r="G68" s="10">
        <v>74000</v>
      </c>
      <c r="H68" s="10">
        <f>G68-I68</f>
        <v>68825</v>
      </c>
      <c r="I68" s="10">
        <v>5175</v>
      </c>
      <c r="J68" s="10">
        <v>34</v>
      </c>
      <c r="K68" s="10">
        <v>34</v>
      </c>
      <c r="L68" s="9">
        <v>0</v>
      </c>
      <c r="M68" s="11">
        <f>K68-L68</f>
        <v>34</v>
      </c>
      <c r="N68" s="9" t="s">
        <v>297</v>
      </c>
      <c r="O68" s="10">
        <f>M68*H68</f>
        <v>2340050</v>
      </c>
      <c r="P68" s="88"/>
      <c r="Q68" s="10">
        <f t="shared" ref="Q68:Q130" si="5">I68*M68</f>
        <v>175950</v>
      </c>
      <c r="R68" s="11">
        <f t="shared" si="3"/>
        <v>0</v>
      </c>
      <c r="S68" s="9"/>
      <c r="T68" s="4" t="s">
        <v>284</v>
      </c>
    </row>
    <row r="69" spans="1:20">
      <c r="A69" s="9">
        <v>68</v>
      </c>
      <c r="B69" s="9">
        <v>12</v>
      </c>
      <c r="C69" s="9" t="s">
        <v>13</v>
      </c>
      <c r="D69" s="9" t="s">
        <v>22</v>
      </c>
      <c r="E69" s="9" t="s">
        <v>39</v>
      </c>
      <c r="F69" s="9" t="s">
        <v>24</v>
      </c>
      <c r="G69" s="10">
        <v>90000</v>
      </c>
      <c r="H69" s="10">
        <f>G69-I69</f>
        <v>84775</v>
      </c>
      <c r="I69" s="10">
        <v>5225</v>
      </c>
      <c r="J69" s="10">
        <v>35</v>
      </c>
      <c r="K69" s="10">
        <v>35</v>
      </c>
      <c r="L69" s="9">
        <v>1</v>
      </c>
      <c r="M69" s="11">
        <f t="shared" ref="M69:M131" si="6">K69-L69</f>
        <v>34</v>
      </c>
      <c r="N69" s="9" t="s">
        <v>297</v>
      </c>
      <c r="O69" s="10">
        <f t="shared" ref="O69:O131" si="7">M69*H69</f>
        <v>2882350</v>
      </c>
      <c r="P69" s="88"/>
      <c r="Q69" s="10">
        <f t="shared" si="5"/>
        <v>177650</v>
      </c>
      <c r="R69" s="11">
        <f t="shared" si="3"/>
        <v>0</v>
      </c>
      <c r="S69" s="9"/>
      <c r="T69" s="4" t="s">
        <v>284</v>
      </c>
    </row>
    <row r="70" spans="1:20">
      <c r="A70" s="9">
        <v>69</v>
      </c>
      <c r="B70" s="9">
        <v>12</v>
      </c>
      <c r="C70" s="9" t="s">
        <v>13</v>
      </c>
      <c r="D70" s="9" t="s">
        <v>22</v>
      </c>
      <c r="E70" s="9" t="s">
        <v>23</v>
      </c>
      <c r="F70" s="9" t="s">
        <v>24</v>
      </c>
      <c r="G70" s="10">
        <v>38225</v>
      </c>
      <c r="H70" s="10">
        <f>G70-I70</f>
        <v>33000</v>
      </c>
      <c r="I70" s="10">
        <v>5225</v>
      </c>
      <c r="J70" s="10">
        <v>33</v>
      </c>
      <c r="K70" s="10">
        <v>33</v>
      </c>
      <c r="L70" s="9">
        <v>0</v>
      </c>
      <c r="M70" s="11">
        <f t="shared" si="6"/>
        <v>33</v>
      </c>
      <c r="N70" s="9" t="s">
        <v>296</v>
      </c>
      <c r="O70" s="10">
        <f t="shared" si="7"/>
        <v>1089000</v>
      </c>
      <c r="P70" s="88"/>
      <c r="Q70" s="10">
        <f t="shared" si="5"/>
        <v>172425</v>
      </c>
      <c r="R70" s="11">
        <f t="shared" si="3"/>
        <v>0</v>
      </c>
      <c r="S70" s="9"/>
      <c r="T70" s="4" t="s">
        <v>284</v>
      </c>
    </row>
    <row r="71" spans="1:20">
      <c r="A71" s="9">
        <v>70</v>
      </c>
      <c r="B71" s="9">
        <v>12</v>
      </c>
      <c r="C71" s="9" t="s">
        <v>13</v>
      </c>
      <c r="D71" s="9" t="s">
        <v>22</v>
      </c>
      <c r="E71" s="9" t="s">
        <v>65</v>
      </c>
      <c r="F71" s="9" t="s">
        <v>24</v>
      </c>
      <c r="G71" s="10">
        <v>54875</v>
      </c>
      <c r="H71" s="10">
        <f>G71-I71</f>
        <v>50000</v>
      </c>
      <c r="I71" s="10">
        <v>4875</v>
      </c>
      <c r="J71" s="10">
        <v>35</v>
      </c>
      <c r="K71" s="10">
        <v>35</v>
      </c>
      <c r="L71" s="9">
        <v>0</v>
      </c>
      <c r="M71" s="11">
        <f t="shared" si="6"/>
        <v>35</v>
      </c>
      <c r="N71" s="9" t="s">
        <v>295</v>
      </c>
      <c r="O71" s="10">
        <f t="shared" si="7"/>
        <v>1750000</v>
      </c>
      <c r="P71" s="88"/>
      <c r="Q71" s="10">
        <f t="shared" si="5"/>
        <v>170625</v>
      </c>
      <c r="R71" s="11">
        <f t="shared" si="3"/>
        <v>0</v>
      </c>
      <c r="S71" s="9"/>
      <c r="T71" s="4" t="s">
        <v>284</v>
      </c>
    </row>
    <row r="72" spans="1:20">
      <c r="A72" s="9">
        <v>71</v>
      </c>
      <c r="B72" s="9">
        <v>12</v>
      </c>
      <c r="C72" s="9" t="s">
        <v>13</v>
      </c>
      <c r="D72" s="9" t="s">
        <v>22</v>
      </c>
      <c r="E72" s="9" t="s">
        <v>70</v>
      </c>
      <c r="F72" s="9" t="s">
        <v>24</v>
      </c>
      <c r="G72" s="10">
        <v>94000</v>
      </c>
      <c r="H72" s="10">
        <f t="shared" ref="H72:H134" si="8">G72-I72</f>
        <v>88825</v>
      </c>
      <c r="I72" s="10">
        <v>5175</v>
      </c>
      <c r="J72" s="10">
        <v>6</v>
      </c>
      <c r="K72" s="10">
        <v>6</v>
      </c>
      <c r="L72" s="9">
        <v>0</v>
      </c>
      <c r="M72" s="11">
        <f t="shared" si="6"/>
        <v>6</v>
      </c>
      <c r="N72" s="9" t="s">
        <v>297</v>
      </c>
      <c r="O72" s="10">
        <f t="shared" si="7"/>
        <v>532950</v>
      </c>
      <c r="P72" s="88"/>
      <c r="Q72" s="10">
        <f t="shared" si="5"/>
        <v>31050</v>
      </c>
      <c r="R72" s="11">
        <f t="shared" si="3"/>
        <v>0</v>
      </c>
      <c r="S72" s="9"/>
      <c r="T72" s="4" t="s">
        <v>284</v>
      </c>
    </row>
    <row r="73" spans="1:20">
      <c r="A73" s="9">
        <v>72</v>
      </c>
      <c r="B73" s="9">
        <v>12</v>
      </c>
      <c r="C73" s="9" t="s">
        <v>13</v>
      </c>
      <c r="D73" s="9" t="s">
        <v>22</v>
      </c>
      <c r="E73" s="9" t="s">
        <v>43</v>
      </c>
      <c r="F73" s="9" t="s">
        <v>24</v>
      </c>
      <c r="G73" s="10">
        <v>92000</v>
      </c>
      <c r="H73" s="10">
        <f t="shared" si="8"/>
        <v>86875</v>
      </c>
      <c r="I73" s="10">
        <v>5125</v>
      </c>
      <c r="J73" s="10">
        <v>1</v>
      </c>
      <c r="K73" s="10">
        <v>1</v>
      </c>
      <c r="L73" s="9">
        <v>0</v>
      </c>
      <c r="M73" s="11">
        <f t="shared" si="6"/>
        <v>1</v>
      </c>
      <c r="N73" s="12" t="s">
        <v>298</v>
      </c>
      <c r="O73" s="10">
        <f t="shared" si="7"/>
        <v>86875</v>
      </c>
      <c r="P73" s="88"/>
      <c r="Q73" s="10">
        <f t="shared" si="5"/>
        <v>5125</v>
      </c>
      <c r="R73" s="11">
        <f t="shared" si="3"/>
        <v>0</v>
      </c>
      <c r="S73" s="9"/>
      <c r="T73" s="4" t="s">
        <v>284</v>
      </c>
    </row>
    <row r="74" spans="1:20">
      <c r="A74" s="9">
        <v>73</v>
      </c>
      <c r="B74" s="9">
        <v>12</v>
      </c>
      <c r="C74" s="9" t="s">
        <v>13</v>
      </c>
      <c r="D74" s="9" t="s">
        <v>22</v>
      </c>
      <c r="E74" s="9" t="s">
        <v>46</v>
      </c>
      <c r="F74" s="9" t="s">
        <v>24</v>
      </c>
      <c r="G74" s="10">
        <v>94000</v>
      </c>
      <c r="H74" s="10">
        <f t="shared" si="8"/>
        <v>88775</v>
      </c>
      <c r="I74" s="10">
        <v>5225</v>
      </c>
      <c r="J74" s="10">
        <v>6</v>
      </c>
      <c r="K74" s="10">
        <v>6</v>
      </c>
      <c r="L74" s="9">
        <v>1</v>
      </c>
      <c r="M74" s="11">
        <f t="shared" si="6"/>
        <v>5</v>
      </c>
      <c r="N74" s="12" t="s">
        <v>224</v>
      </c>
      <c r="O74" s="10">
        <f t="shared" si="7"/>
        <v>443875</v>
      </c>
      <c r="P74" s="88"/>
      <c r="Q74" s="10">
        <f t="shared" si="5"/>
        <v>26125</v>
      </c>
      <c r="R74" s="11">
        <f t="shared" si="3"/>
        <v>0</v>
      </c>
      <c r="S74" s="9"/>
      <c r="T74" s="4" t="s">
        <v>284</v>
      </c>
    </row>
    <row r="75" spans="1:20">
      <c r="A75" s="9">
        <v>74</v>
      </c>
      <c r="B75" s="9">
        <v>12</v>
      </c>
      <c r="C75" s="9" t="s">
        <v>13</v>
      </c>
      <c r="D75" s="9" t="s">
        <v>22</v>
      </c>
      <c r="E75" s="9" t="s">
        <v>32</v>
      </c>
      <c r="F75" s="9" t="s">
        <v>24</v>
      </c>
      <c r="G75" s="10">
        <v>39175</v>
      </c>
      <c r="H75" s="10">
        <f t="shared" si="8"/>
        <v>34000</v>
      </c>
      <c r="I75" s="10">
        <v>5175</v>
      </c>
      <c r="J75" s="10">
        <v>3</v>
      </c>
      <c r="K75" s="10">
        <v>3</v>
      </c>
      <c r="L75" s="9">
        <v>0</v>
      </c>
      <c r="M75" s="11">
        <f t="shared" si="6"/>
        <v>3</v>
      </c>
      <c r="N75" s="9" t="s">
        <v>296</v>
      </c>
      <c r="O75" s="10">
        <f t="shared" si="7"/>
        <v>102000</v>
      </c>
      <c r="P75" s="88">
        <f>SUM(O68:O75)</f>
        <v>9227100</v>
      </c>
      <c r="Q75" s="10">
        <f t="shared" si="5"/>
        <v>15525</v>
      </c>
      <c r="R75" s="11">
        <f t="shared" si="3"/>
        <v>0</v>
      </c>
      <c r="S75" s="9"/>
      <c r="T75" s="4" t="s">
        <v>284</v>
      </c>
    </row>
    <row r="76" spans="1:20">
      <c r="A76" s="9">
        <v>75</v>
      </c>
      <c r="B76" s="9">
        <v>14</v>
      </c>
      <c r="C76" s="9" t="s">
        <v>13</v>
      </c>
      <c r="D76" s="9" t="s">
        <v>21</v>
      </c>
      <c r="E76" s="9" t="s">
        <v>165</v>
      </c>
      <c r="F76" s="9" t="s">
        <v>307</v>
      </c>
      <c r="G76" s="10">
        <v>80000</v>
      </c>
      <c r="H76" s="10">
        <f t="shared" si="8"/>
        <v>74875</v>
      </c>
      <c r="I76" s="10">
        <v>5125</v>
      </c>
      <c r="J76" s="10">
        <v>36</v>
      </c>
      <c r="K76" s="10">
        <v>36</v>
      </c>
      <c r="L76" s="9">
        <v>1</v>
      </c>
      <c r="M76" s="9">
        <f t="shared" si="6"/>
        <v>35</v>
      </c>
      <c r="N76" s="9" t="s">
        <v>322</v>
      </c>
      <c r="O76" s="10">
        <f t="shared" si="7"/>
        <v>2620625</v>
      </c>
      <c r="P76" s="88">
        <f>SUM(O76)</f>
        <v>2620625</v>
      </c>
      <c r="Q76" s="10">
        <f t="shared" si="5"/>
        <v>179375</v>
      </c>
      <c r="R76" s="11">
        <f t="shared" si="3"/>
        <v>0</v>
      </c>
      <c r="S76" s="9" t="s">
        <v>308</v>
      </c>
      <c r="T76" s="4" t="s">
        <v>284</v>
      </c>
    </row>
    <row r="77" spans="1:20">
      <c r="A77" s="9">
        <v>76</v>
      </c>
      <c r="B77" s="9">
        <v>15</v>
      </c>
      <c r="C77" s="9" t="s">
        <v>13</v>
      </c>
      <c r="D77" s="9" t="s">
        <v>21</v>
      </c>
      <c r="E77" s="85" t="s">
        <v>309</v>
      </c>
      <c r="F77" s="9" t="s">
        <v>310</v>
      </c>
      <c r="G77" s="10">
        <v>37000</v>
      </c>
      <c r="H77" s="10">
        <f t="shared" si="8"/>
        <v>30250</v>
      </c>
      <c r="I77" s="10">
        <v>6750</v>
      </c>
      <c r="J77" s="10">
        <v>36</v>
      </c>
      <c r="K77" s="10">
        <v>36</v>
      </c>
      <c r="L77" s="9">
        <v>0</v>
      </c>
      <c r="M77" s="9">
        <f t="shared" si="6"/>
        <v>36</v>
      </c>
      <c r="N77" s="9" t="s">
        <v>321</v>
      </c>
      <c r="O77" s="10">
        <f t="shared" si="7"/>
        <v>1089000</v>
      </c>
      <c r="P77" s="88">
        <f>SUM(O77)</f>
        <v>1089000</v>
      </c>
      <c r="Q77" s="10">
        <f t="shared" si="5"/>
        <v>243000</v>
      </c>
      <c r="R77" s="11">
        <f t="shared" si="3"/>
        <v>0</v>
      </c>
      <c r="S77" s="9"/>
      <c r="T77" s="4" t="s">
        <v>284</v>
      </c>
    </row>
    <row r="78" spans="1:20">
      <c r="A78" s="9">
        <v>77</v>
      </c>
      <c r="B78" s="9">
        <v>17</v>
      </c>
      <c r="C78" s="9" t="s">
        <v>13</v>
      </c>
      <c r="D78" s="9" t="s">
        <v>22</v>
      </c>
      <c r="E78" s="9" t="s">
        <v>311</v>
      </c>
      <c r="F78" s="9" t="s">
        <v>45</v>
      </c>
      <c r="G78" s="10">
        <v>70000</v>
      </c>
      <c r="H78" s="10">
        <f t="shared" si="8"/>
        <v>64800</v>
      </c>
      <c r="I78" s="10">
        <v>5200</v>
      </c>
      <c r="J78" s="10">
        <v>36</v>
      </c>
      <c r="K78" s="10">
        <v>29</v>
      </c>
      <c r="L78" s="9">
        <v>1</v>
      </c>
      <c r="M78" s="9">
        <f t="shared" si="6"/>
        <v>28</v>
      </c>
      <c r="N78" s="9" t="s">
        <v>323</v>
      </c>
      <c r="O78" s="10">
        <f t="shared" si="7"/>
        <v>1814400</v>
      </c>
      <c r="P78" s="88">
        <f>SUM(O78)</f>
        <v>1814400</v>
      </c>
      <c r="Q78" s="10">
        <f t="shared" si="5"/>
        <v>145600</v>
      </c>
      <c r="R78" s="11">
        <f t="shared" si="3"/>
        <v>7</v>
      </c>
      <c r="S78" s="9" t="s">
        <v>324</v>
      </c>
      <c r="T78" s="4" t="s">
        <v>284</v>
      </c>
    </row>
    <row r="79" spans="1:20">
      <c r="A79" s="9">
        <v>78</v>
      </c>
      <c r="B79" s="9">
        <v>19</v>
      </c>
      <c r="C79" s="9" t="s">
        <v>13</v>
      </c>
      <c r="D79" s="9" t="s">
        <v>21</v>
      </c>
      <c r="E79" s="9" t="s">
        <v>77</v>
      </c>
      <c r="F79" s="9" t="s">
        <v>78</v>
      </c>
      <c r="G79" s="10">
        <v>50000</v>
      </c>
      <c r="H79" s="10">
        <f t="shared" si="8"/>
        <v>44875</v>
      </c>
      <c r="I79" s="10">
        <v>5125</v>
      </c>
      <c r="J79" s="10">
        <v>36</v>
      </c>
      <c r="K79" s="10">
        <v>36</v>
      </c>
      <c r="L79" s="9">
        <v>0</v>
      </c>
      <c r="M79" s="9">
        <f t="shared" si="6"/>
        <v>36</v>
      </c>
      <c r="N79" s="9" t="s">
        <v>326</v>
      </c>
      <c r="O79" s="10">
        <f t="shared" si="7"/>
        <v>1615500</v>
      </c>
      <c r="P79" s="88"/>
      <c r="Q79" s="10">
        <f t="shared" si="5"/>
        <v>184500</v>
      </c>
      <c r="R79" s="11">
        <f t="shared" si="3"/>
        <v>0</v>
      </c>
      <c r="S79" s="9"/>
      <c r="T79" s="4" t="s">
        <v>284</v>
      </c>
    </row>
    <row r="80" spans="1:20">
      <c r="A80" s="9">
        <v>79</v>
      </c>
      <c r="B80" s="9">
        <v>19</v>
      </c>
      <c r="C80" s="9" t="s">
        <v>13</v>
      </c>
      <c r="D80" s="9" t="s">
        <v>21</v>
      </c>
      <c r="E80" s="9" t="s">
        <v>148</v>
      </c>
      <c r="F80" s="9" t="s">
        <v>78</v>
      </c>
      <c r="G80" s="10">
        <v>57000</v>
      </c>
      <c r="H80" s="10">
        <f t="shared" si="8"/>
        <v>51875</v>
      </c>
      <c r="I80" s="10">
        <v>5125</v>
      </c>
      <c r="J80" s="10">
        <v>36</v>
      </c>
      <c r="K80" s="10">
        <v>36</v>
      </c>
      <c r="L80" s="9">
        <v>0</v>
      </c>
      <c r="M80" s="9">
        <f t="shared" si="6"/>
        <v>36</v>
      </c>
      <c r="N80" s="9" t="s">
        <v>327</v>
      </c>
      <c r="O80" s="10">
        <f t="shared" si="7"/>
        <v>1867500</v>
      </c>
      <c r="P80" s="88"/>
      <c r="Q80" s="10">
        <f t="shared" si="5"/>
        <v>184500</v>
      </c>
      <c r="R80" s="11">
        <f t="shared" si="3"/>
        <v>0</v>
      </c>
      <c r="S80" s="9"/>
      <c r="T80" s="4" t="s">
        <v>284</v>
      </c>
    </row>
    <row r="81" spans="1:20">
      <c r="A81" s="9">
        <v>80</v>
      </c>
      <c r="B81" s="9">
        <v>19</v>
      </c>
      <c r="C81" s="9" t="s">
        <v>13</v>
      </c>
      <c r="D81" s="9" t="s">
        <v>21</v>
      </c>
      <c r="E81" s="9" t="s">
        <v>93</v>
      </c>
      <c r="F81" s="9" t="s">
        <v>78</v>
      </c>
      <c r="G81" s="10">
        <v>57000</v>
      </c>
      <c r="H81" s="10">
        <f t="shared" si="8"/>
        <v>51875</v>
      </c>
      <c r="I81" s="10">
        <v>5125</v>
      </c>
      <c r="J81" s="10">
        <v>36</v>
      </c>
      <c r="K81" s="10">
        <v>31</v>
      </c>
      <c r="L81" s="9">
        <v>2</v>
      </c>
      <c r="M81" s="9">
        <f t="shared" si="6"/>
        <v>29</v>
      </c>
      <c r="N81" s="9" t="s">
        <v>326</v>
      </c>
      <c r="O81" s="10">
        <f t="shared" si="7"/>
        <v>1504375</v>
      </c>
      <c r="P81" s="88">
        <f>SUM(O79:O81)</f>
        <v>4987375</v>
      </c>
      <c r="Q81" s="10">
        <f t="shared" si="5"/>
        <v>148625</v>
      </c>
      <c r="R81" s="11">
        <f t="shared" si="3"/>
        <v>5</v>
      </c>
      <c r="S81" s="9" t="s">
        <v>328</v>
      </c>
      <c r="T81" s="4" t="s">
        <v>284</v>
      </c>
    </row>
    <row r="82" spans="1:20">
      <c r="A82" s="9">
        <v>81</v>
      </c>
      <c r="B82" s="9">
        <v>22</v>
      </c>
      <c r="C82" s="9" t="s">
        <v>13</v>
      </c>
      <c r="D82" s="9" t="s">
        <v>21</v>
      </c>
      <c r="E82" s="9" t="s">
        <v>170</v>
      </c>
      <c r="F82" s="9" t="s">
        <v>331</v>
      </c>
      <c r="G82" s="10">
        <v>79000</v>
      </c>
      <c r="H82" s="10">
        <f t="shared" si="8"/>
        <v>70750</v>
      </c>
      <c r="I82" s="10">
        <v>8250</v>
      </c>
      <c r="J82" s="10">
        <v>36</v>
      </c>
      <c r="K82" s="10">
        <v>35</v>
      </c>
      <c r="L82" s="9">
        <v>0</v>
      </c>
      <c r="M82" s="9">
        <f t="shared" si="6"/>
        <v>35</v>
      </c>
      <c r="N82" s="9" t="s">
        <v>332</v>
      </c>
      <c r="O82" s="10">
        <f t="shared" si="7"/>
        <v>2476250</v>
      </c>
      <c r="P82" s="88"/>
      <c r="Q82" s="10">
        <f t="shared" si="5"/>
        <v>288750</v>
      </c>
      <c r="R82" s="9">
        <f t="shared" si="3"/>
        <v>1</v>
      </c>
      <c r="S82" s="9"/>
      <c r="T82" s="4" t="s">
        <v>284</v>
      </c>
    </row>
    <row r="83" spans="1:20">
      <c r="A83" s="9">
        <v>82</v>
      </c>
      <c r="B83" s="9">
        <v>22</v>
      </c>
      <c r="C83" s="9" t="s">
        <v>13</v>
      </c>
      <c r="D83" s="9" t="s">
        <v>21</v>
      </c>
      <c r="E83" s="9" t="s">
        <v>173</v>
      </c>
      <c r="F83" s="9" t="s">
        <v>331</v>
      </c>
      <c r="G83" s="10">
        <v>60000</v>
      </c>
      <c r="H83" s="10">
        <f t="shared" si="8"/>
        <v>54200</v>
      </c>
      <c r="I83" s="10">
        <v>5800</v>
      </c>
      <c r="J83" s="10">
        <v>36</v>
      </c>
      <c r="K83" s="10">
        <v>35</v>
      </c>
      <c r="L83" s="9">
        <v>0</v>
      </c>
      <c r="M83" s="9">
        <f t="shared" si="6"/>
        <v>35</v>
      </c>
      <c r="N83" s="9" t="s">
        <v>333</v>
      </c>
      <c r="O83" s="10">
        <f t="shared" si="7"/>
        <v>1897000</v>
      </c>
      <c r="P83" s="88">
        <f>SUM(O82:O83)</f>
        <v>4373250</v>
      </c>
      <c r="Q83" s="10">
        <f t="shared" si="5"/>
        <v>203000</v>
      </c>
      <c r="R83" s="9">
        <f t="shared" si="3"/>
        <v>1</v>
      </c>
      <c r="S83" s="9"/>
      <c r="T83" s="4" t="s">
        <v>284</v>
      </c>
    </row>
    <row r="84" spans="1:20">
      <c r="A84" s="9">
        <v>83</v>
      </c>
      <c r="B84" s="9">
        <v>22</v>
      </c>
      <c r="C84" s="9" t="s">
        <v>13</v>
      </c>
      <c r="D84" s="9" t="s">
        <v>21</v>
      </c>
      <c r="E84" s="9" t="s">
        <v>156</v>
      </c>
      <c r="F84" s="9" t="s">
        <v>334</v>
      </c>
      <c r="G84" s="10">
        <v>73000</v>
      </c>
      <c r="H84" s="10">
        <f t="shared" si="8"/>
        <v>67700</v>
      </c>
      <c r="I84" s="10">
        <v>5300</v>
      </c>
      <c r="J84" s="10">
        <v>36</v>
      </c>
      <c r="K84" s="10">
        <v>36</v>
      </c>
      <c r="L84" s="9">
        <v>0</v>
      </c>
      <c r="M84" s="9">
        <f t="shared" si="6"/>
        <v>36</v>
      </c>
      <c r="N84" s="9" t="s">
        <v>335</v>
      </c>
      <c r="O84" s="10">
        <f t="shared" si="7"/>
        <v>2437200</v>
      </c>
      <c r="P84" s="88">
        <f>O84</f>
        <v>2437200</v>
      </c>
      <c r="Q84" s="10">
        <f t="shared" si="5"/>
        <v>190800</v>
      </c>
      <c r="R84" s="9">
        <f t="shared" si="3"/>
        <v>0</v>
      </c>
      <c r="S84" s="9"/>
      <c r="T84" s="4" t="s">
        <v>284</v>
      </c>
    </row>
    <row r="85" spans="1:20">
      <c r="A85" s="9">
        <v>84</v>
      </c>
      <c r="B85" s="9">
        <v>22</v>
      </c>
      <c r="C85" s="9" t="s">
        <v>13</v>
      </c>
      <c r="D85" s="9" t="s">
        <v>22</v>
      </c>
      <c r="E85" s="9" t="s">
        <v>345</v>
      </c>
      <c r="F85" s="9" t="s">
        <v>45</v>
      </c>
      <c r="G85" s="10">
        <v>66000</v>
      </c>
      <c r="H85" s="10">
        <f t="shared" si="8"/>
        <v>60800</v>
      </c>
      <c r="I85" s="10">
        <v>5200</v>
      </c>
      <c r="J85" s="10">
        <v>36</v>
      </c>
      <c r="K85" s="10">
        <v>30</v>
      </c>
      <c r="L85" s="9">
        <v>8</v>
      </c>
      <c r="M85" s="9">
        <f t="shared" si="6"/>
        <v>22</v>
      </c>
      <c r="N85" s="9" t="s">
        <v>348</v>
      </c>
      <c r="O85" s="10">
        <f t="shared" si="7"/>
        <v>1337600</v>
      </c>
      <c r="P85" s="88"/>
      <c r="Q85" s="10">
        <f t="shared" si="5"/>
        <v>114400</v>
      </c>
      <c r="R85" s="9">
        <f t="shared" si="3"/>
        <v>6</v>
      </c>
      <c r="S85" s="9"/>
      <c r="T85" s="4" t="s">
        <v>284</v>
      </c>
    </row>
    <row r="86" spans="1:20">
      <c r="A86" s="9">
        <v>85</v>
      </c>
      <c r="B86" s="9">
        <v>22</v>
      </c>
      <c r="C86" s="9" t="s">
        <v>13</v>
      </c>
      <c r="D86" s="9" t="s">
        <v>22</v>
      </c>
      <c r="E86" s="9" t="s">
        <v>346</v>
      </c>
      <c r="F86" s="9" t="s">
        <v>45</v>
      </c>
      <c r="G86" s="10">
        <v>66000</v>
      </c>
      <c r="H86" s="10">
        <f t="shared" si="8"/>
        <v>60800</v>
      </c>
      <c r="I86" s="10">
        <v>5200</v>
      </c>
      <c r="J86" s="10">
        <v>36</v>
      </c>
      <c r="K86" s="10">
        <v>34</v>
      </c>
      <c r="L86" s="9">
        <v>12</v>
      </c>
      <c r="M86" s="9">
        <f t="shared" si="6"/>
        <v>22</v>
      </c>
      <c r="N86" s="9" t="s">
        <v>348</v>
      </c>
      <c r="O86" s="10">
        <f t="shared" si="7"/>
        <v>1337600</v>
      </c>
      <c r="P86" s="88"/>
      <c r="Q86" s="10">
        <f t="shared" si="5"/>
        <v>114400</v>
      </c>
      <c r="R86" s="9">
        <f t="shared" si="3"/>
        <v>2</v>
      </c>
      <c r="S86" s="9"/>
      <c r="T86" s="4" t="s">
        <v>284</v>
      </c>
    </row>
    <row r="87" spans="1:20">
      <c r="A87" s="9">
        <v>86</v>
      </c>
      <c r="B87" s="9">
        <v>22</v>
      </c>
      <c r="C87" s="9" t="s">
        <v>13</v>
      </c>
      <c r="D87" s="9" t="s">
        <v>22</v>
      </c>
      <c r="E87" s="9" t="s">
        <v>311</v>
      </c>
      <c r="F87" s="9" t="s">
        <v>45</v>
      </c>
      <c r="G87" s="10">
        <v>70000</v>
      </c>
      <c r="H87" s="10">
        <f t="shared" si="8"/>
        <v>64800</v>
      </c>
      <c r="I87" s="10">
        <v>5200</v>
      </c>
      <c r="J87" s="10">
        <f>R78</f>
        <v>7</v>
      </c>
      <c r="K87" s="10">
        <v>7</v>
      </c>
      <c r="L87" s="9">
        <v>4</v>
      </c>
      <c r="M87" s="9">
        <f t="shared" si="6"/>
        <v>3</v>
      </c>
      <c r="N87" s="9" t="s">
        <v>347</v>
      </c>
      <c r="O87" s="10">
        <f t="shared" si="7"/>
        <v>194400</v>
      </c>
      <c r="P87" s="88">
        <f>SUM(O85:O87)</f>
        <v>2869600</v>
      </c>
      <c r="Q87" s="10">
        <f t="shared" si="5"/>
        <v>15600</v>
      </c>
      <c r="R87" s="9">
        <f t="shared" si="3"/>
        <v>0</v>
      </c>
      <c r="S87" s="9"/>
      <c r="T87" s="4" t="s">
        <v>284</v>
      </c>
    </row>
    <row r="88" spans="1:20">
      <c r="A88" s="9">
        <v>87</v>
      </c>
      <c r="B88" s="9">
        <v>23</v>
      </c>
      <c r="C88" s="9" t="s">
        <v>13</v>
      </c>
      <c r="D88" s="9" t="s">
        <v>21</v>
      </c>
      <c r="E88" s="9" t="s">
        <v>93</v>
      </c>
      <c r="F88" s="9" t="s">
        <v>78</v>
      </c>
      <c r="G88" s="10">
        <v>57000</v>
      </c>
      <c r="H88" s="10">
        <f t="shared" si="8"/>
        <v>51875</v>
      </c>
      <c r="I88" s="10">
        <v>5125</v>
      </c>
      <c r="J88" s="10">
        <v>5</v>
      </c>
      <c r="K88" s="10">
        <v>5</v>
      </c>
      <c r="L88" s="9">
        <v>1</v>
      </c>
      <c r="M88" s="9">
        <f t="shared" si="6"/>
        <v>4</v>
      </c>
      <c r="N88" s="9" t="s">
        <v>326</v>
      </c>
      <c r="O88" s="10">
        <f t="shared" si="7"/>
        <v>207500</v>
      </c>
      <c r="P88" s="88">
        <f>SUM(O88)</f>
        <v>207500</v>
      </c>
      <c r="Q88" s="10">
        <f t="shared" si="5"/>
        <v>20500</v>
      </c>
      <c r="R88" s="9">
        <f t="shared" si="3"/>
        <v>0</v>
      </c>
      <c r="S88" s="9" t="s">
        <v>349</v>
      </c>
      <c r="T88" s="4" t="s">
        <v>284</v>
      </c>
    </row>
    <row r="89" spans="1:20">
      <c r="A89" s="9">
        <v>88</v>
      </c>
      <c r="B89" s="9">
        <v>23</v>
      </c>
      <c r="C89" s="9" t="s">
        <v>13</v>
      </c>
      <c r="D89" s="9" t="s">
        <v>21</v>
      </c>
      <c r="E89" s="9" t="s">
        <v>112</v>
      </c>
      <c r="F89" s="9" t="s">
        <v>554</v>
      </c>
      <c r="G89" s="10">
        <v>113050</v>
      </c>
      <c r="H89" s="10">
        <f t="shared" si="8"/>
        <v>106250</v>
      </c>
      <c r="I89" s="10">
        <v>6800</v>
      </c>
      <c r="J89" s="10">
        <v>36</v>
      </c>
      <c r="K89" s="10">
        <v>36</v>
      </c>
      <c r="L89" s="9">
        <v>0</v>
      </c>
      <c r="M89" s="9">
        <f t="shared" si="6"/>
        <v>36</v>
      </c>
      <c r="N89" s="9" t="s">
        <v>355</v>
      </c>
      <c r="O89" s="10">
        <f t="shared" si="7"/>
        <v>3825000</v>
      </c>
      <c r="P89" s="88"/>
      <c r="Q89" s="10">
        <f t="shared" si="5"/>
        <v>244800</v>
      </c>
      <c r="R89" s="9">
        <f t="shared" si="3"/>
        <v>0</v>
      </c>
      <c r="S89" s="9"/>
      <c r="T89" s="4" t="s">
        <v>284</v>
      </c>
    </row>
    <row r="90" spans="1:20">
      <c r="A90" s="9">
        <v>89</v>
      </c>
      <c r="B90" s="9">
        <v>23</v>
      </c>
      <c r="C90" s="9" t="s">
        <v>13</v>
      </c>
      <c r="D90" s="9" t="s">
        <v>21</v>
      </c>
      <c r="E90" s="9" t="s">
        <v>111</v>
      </c>
      <c r="F90" s="9" t="s">
        <v>554</v>
      </c>
      <c r="G90" s="10">
        <v>101000</v>
      </c>
      <c r="H90" s="10">
        <f t="shared" si="8"/>
        <v>94200</v>
      </c>
      <c r="I90" s="10">
        <v>6800</v>
      </c>
      <c r="J90" s="10">
        <v>36</v>
      </c>
      <c r="K90" s="10">
        <v>36</v>
      </c>
      <c r="L90" s="9">
        <v>0</v>
      </c>
      <c r="M90" s="9">
        <f t="shared" si="6"/>
        <v>36</v>
      </c>
      <c r="N90" s="9" t="s">
        <v>355</v>
      </c>
      <c r="O90" s="10">
        <f t="shared" si="7"/>
        <v>3391200</v>
      </c>
      <c r="P90" s="88">
        <f>SUM(O89:O90)</f>
        <v>7216200</v>
      </c>
      <c r="Q90" s="10">
        <f t="shared" si="5"/>
        <v>244800</v>
      </c>
      <c r="R90" s="9">
        <f t="shared" si="3"/>
        <v>0</v>
      </c>
      <c r="S90" s="9"/>
      <c r="T90" s="4" t="s">
        <v>284</v>
      </c>
    </row>
    <row r="91" spans="1:20">
      <c r="A91" s="9">
        <v>90</v>
      </c>
      <c r="B91" s="9">
        <v>23</v>
      </c>
      <c r="C91" s="9" t="s">
        <v>13</v>
      </c>
      <c r="D91" s="9" t="s">
        <v>22</v>
      </c>
      <c r="E91" s="9" t="s">
        <v>350</v>
      </c>
      <c r="F91" s="9" t="s">
        <v>24</v>
      </c>
      <c r="G91" s="10">
        <v>37825</v>
      </c>
      <c r="H91" s="10">
        <f t="shared" si="8"/>
        <v>33000</v>
      </c>
      <c r="I91" s="10">
        <v>4825</v>
      </c>
      <c r="J91" s="10">
        <v>36</v>
      </c>
      <c r="K91" s="10">
        <v>36</v>
      </c>
      <c r="L91" s="9">
        <v>4</v>
      </c>
      <c r="M91" s="9">
        <f t="shared" si="6"/>
        <v>32</v>
      </c>
      <c r="N91" s="9" t="s">
        <v>357</v>
      </c>
      <c r="O91" s="10">
        <f t="shared" si="7"/>
        <v>1056000</v>
      </c>
      <c r="P91" s="88"/>
      <c r="Q91" s="10">
        <f t="shared" si="5"/>
        <v>154400</v>
      </c>
      <c r="R91" s="9">
        <f t="shared" si="3"/>
        <v>0</v>
      </c>
      <c r="S91" s="9" t="s">
        <v>686</v>
      </c>
      <c r="T91" s="4" t="s">
        <v>284</v>
      </c>
    </row>
    <row r="92" spans="1:20">
      <c r="A92" s="9">
        <v>91</v>
      </c>
      <c r="B92" s="9">
        <v>23</v>
      </c>
      <c r="C92" s="9" t="s">
        <v>13</v>
      </c>
      <c r="D92" s="9" t="s">
        <v>22</v>
      </c>
      <c r="E92" s="9" t="s">
        <v>351</v>
      </c>
      <c r="F92" s="9" t="s">
        <v>24</v>
      </c>
      <c r="G92" s="10">
        <v>73750</v>
      </c>
      <c r="H92" s="10">
        <f t="shared" si="8"/>
        <v>68825</v>
      </c>
      <c r="I92" s="10">
        <v>4925</v>
      </c>
      <c r="J92" s="10">
        <v>36</v>
      </c>
      <c r="K92" s="10">
        <v>36</v>
      </c>
      <c r="L92" s="9">
        <v>0</v>
      </c>
      <c r="M92" s="9">
        <f t="shared" si="6"/>
        <v>36</v>
      </c>
      <c r="N92" s="9" t="s">
        <v>356</v>
      </c>
      <c r="O92" s="10">
        <f t="shared" si="7"/>
        <v>2477700</v>
      </c>
      <c r="P92" s="88">
        <f>SUM(O91:O92)</f>
        <v>3533700</v>
      </c>
      <c r="Q92" s="10">
        <f t="shared" si="5"/>
        <v>177300</v>
      </c>
      <c r="R92" s="9">
        <f t="shared" si="3"/>
        <v>0</v>
      </c>
      <c r="S92" s="9"/>
      <c r="T92" s="4" t="s">
        <v>284</v>
      </c>
    </row>
    <row r="93" spans="1:20">
      <c r="A93" s="9">
        <v>92</v>
      </c>
      <c r="B93" s="9">
        <v>23</v>
      </c>
      <c r="C93" s="9" t="s">
        <v>13</v>
      </c>
      <c r="D93" s="9" t="s">
        <v>21</v>
      </c>
      <c r="E93" s="9" t="s">
        <v>188</v>
      </c>
      <c r="F93" s="9" t="s">
        <v>353</v>
      </c>
      <c r="G93" s="10">
        <v>64000</v>
      </c>
      <c r="H93" s="10">
        <f t="shared" si="8"/>
        <v>55350</v>
      </c>
      <c r="I93" s="10">
        <v>8650</v>
      </c>
      <c r="J93" s="10">
        <v>15</v>
      </c>
      <c r="K93" s="10">
        <v>15</v>
      </c>
      <c r="L93" s="9">
        <v>0</v>
      </c>
      <c r="M93" s="9">
        <f t="shared" si="6"/>
        <v>15</v>
      </c>
      <c r="N93" s="9" t="s">
        <v>354</v>
      </c>
      <c r="O93" s="10">
        <f t="shared" si="7"/>
        <v>830250</v>
      </c>
      <c r="P93" s="88"/>
      <c r="Q93" s="10">
        <f t="shared" si="5"/>
        <v>129750</v>
      </c>
      <c r="R93" s="9">
        <f t="shared" si="3"/>
        <v>0</v>
      </c>
      <c r="S93" s="9"/>
      <c r="T93" s="4" t="s">
        <v>284</v>
      </c>
    </row>
    <row r="94" spans="1:20">
      <c r="A94" s="9">
        <v>93</v>
      </c>
      <c r="B94" s="9">
        <v>23</v>
      </c>
      <c r="C94" s="9" t="s">
        <v>13</v>
      </c>
      <c r="D94" s="9" t="s">
        <v>21</v>
      </c>
      <c r="E94" s="9" t="s">
        <v>187</v>
      </c>
      <c r="F94" s="9" t="s">
        <v>353</v>
      </c>
      <c r="G94" s="10">
        <v>64000</v>
      </c>
      <c r="H94" s="10">
        <f t="shared" si="8"/>
        <v>55350</v>
      </c>
      <c r="I94" s="10">
        <v>8650</v>
      </c>
      <c r="J94" s="10">
        <v>15</v>
      </c>
      <c r="K94" s="10">
        <v>15</v>
      </c>
      <c r="L94" s="9">
        <v>0</v>
      </c>
      <c r="M94" s="9">
        <f t="shared" si="6"/>
        <v>15</v>
      </c>
      <c r="N94" s="9" t="s">
        <v>354</v>
      </c>
      <c r="O94" s="10">
        <f t="shared" si="7"/>
        <v>830250</v>
      </c>
      <c r="P94" s="88"/>
      <c r="Q94" s="10">
        <f t="shared" si="5"/>
        <v>129750</v>
      </c>
      <c r="R94" s="9">
        <f t="shared" si="3"/>
        <v>0</v>
      </c>
      <c r="S94" s="9"/>
      <c r="T94" s="4" t="s">
        <v>284</v>
      </c>
    </row>
    <row r="95" spans="1:20">
      <c r="A95" s="9">
        <v>94</v>
      </c>
      <c r="B95" s="9">
        <v>23</v>
      </c>
      <c r="C95" s="9" t="s">
        <v>13</v>
      </c>
      <c r="D95" s="9" t="s">
        <v>21</v>
      </c>
      <c r="E95" s="9" t="s">
        <v>352</v>
      </c>
      <c r="F95" s="9" t="s">
        <v>353</v>
      </c>
      <c r="G95" s="10">
        <v>64000</v>
      </c>
      <c r="H95" s="10">
        <f t="shared" si="8"/>
        <v>55350</v>
      </c>
      <c r="I95" s="10">
        <v>8650</v>
      </c>
      <c r="J95" s="10">
        <v>15</v>
      </c>
      <c r="K95" s="10">
        <v>15</v>
      </c>
      <c r="L95" s="9">
        <v>0</v>
      </c>
      <c r="M95" s="9">
        <f t="shared" si="6"/>
        <v>15</v>
      </c>
      <c r="N95" s="9" t="s">
        <v>354</v>
      </c>
      <c r="O95" s="10">
        <f t="shared" si="7"/>
        <v>830250</v>
      </c>
      <c r="P95" s="88">
        <f>SUM(O93:O95)</f>
        <v>2490750</v>
      </c>
      <c r="Q95" s="10">
        <f t="shared" si="5"/>
        <v>129750</v>
      </c>
      <c r="R95" s="9">
        <f t="shared" si="3"/>
        <v>0</v>
      </c>
      <c r="S95" s="9"/>
      <c r="T95" s="4" t="s">
        <v>284</v>
      </c>
    </row>
    <row r="96" spans="1:20">
      <c r="A96" s="9">
        <v>95</v>
      </c>
      <c r="B96" s="9">
        <v>23</v>
      </c>
      <c r="C96" s="9" t="s">
        <v>13</v>
      </c>
      <c r="D96" s="9" t="s">
        <v>22</v>
      </c>
      <c r="E96" s="9" t="s">
        <v>364</v>
      </c>
      <c r="F96" s="9" t="s">
        <v>369</v>
      </c>
      <c r="G96" s="10">
        <v>37725</v>
      </c>
      <c r="H96" s="10">
        <f t="shared" si="8"/>
        <v>32500</v>
      </c>
      <c r="I96" s="10">
        <v>5225</v>
      </c>
      <c r="J96" s="10">
        <v>36</v>
      </c>
      <c r="K96" s="10">
        <v>36</v>
      </c>
      <c r="L96" s="9">
        <v>1</v>
      </c>
      <c r="M96" s="9">
        <f t="shared" si="6"/>
        <v>35</v>
      </c>
      <c r="N96" s="9" t="s">
        <v>372</v>
      </c>
      <c r="O96" s="10">
        <f t="shared" si="7"/>
        <v>1137500</v>
      </c>
      <c r="P96" s="88"/>
      <c r="Q96" s="10">
        <f t="shared" si="5"/>
        <v>182875</v>
      </c>
      <c r="R96" s="9">
        <f t="shared" si="3"/>
        <v>0</v>
      </c>
      <c r="S96" s="9" t="s">
        <v>373</v>
      </c>
      <c r="T96" s="4" t="s">
        <v>284</v>
      </c>
    </row>
    <row r="97" spans="1:20">
      <c r="A97" s="9">
        <v>96</v>
      </c>
      <c r="B97" s="9">
        <v>23</v>
      </c>
      <c r="C97" s="9" t="s">
        <v>13</v>
      </c>
      <c r="D97" s="9" t="s">
        <v>22</v>
      </c>
      <c r="E97" s="9" t="s">
        <v>365</v>
      </c>
      <c r="F97" s="9" t="s">
        <v>369</v>
      </c>
      <c r="G97" s="10">
        <v>39925</v>
      </c>
      <c r="H97" s="10">
        <f t="shared" si="8"/>
        <v>35000</v>
      </c>
      <c r="I97" s="10">
        <v>4925</v>
      </c>
      <c r="J97" s="10">
        <v>36</v>
      </c>
      <c r="K97" s="10">
        <v>36</v>
      </c>
      <c r="L97" s="9">
        <v>1</v>
      </c>
      <c r="M97" s="9">
        <f t="shared" si="6"/>
        <v>35</v>
      </c>
      <c r="N97" s="9" t="s">
        <v>370</v>
      </c>
      <c r="O97" s="10">
        <f t="shared" si="7"/>
        <v>1225000</v>
      </c>
      <c r="P97" s="88"/>
      <c r="Q97" s="10">
        <f t="shared" si="5"/>
        <v>172375</v>
      </c>
      <c r="R97" s="9">
        <f t="shared" si="3"/>
        <v>0</v>
      </c>
      <c r="S97" s="9" t="s">
        <v>374</v>
      </c>
      <c r="T97" s="4" t="s">
        <v>284</v>
      </c>
    </row>
    <row r="98" spans="1:20">
      <c r="A98" s="9">
        <v>97</v>
      </c>
      <c r="B98" s="9">
        <v>23</v>
      </c>
      <c r="C98" s="9" t="s">
        <v>13</v>
      </c>
      <c r="D98" s="9" t="s">
        <v>22</v>
      </c>
      <c r="E98" s="9" t="s">
        <v>366</v>
      </c>
      <c r="F98" s="9" t="s">
        <v>369</v>
      </c>
      <c r="G98" s="10">
        <v>36725</v>
      </c>
      <c r="H98" s="10">
        <f t="shared" si="8"/>
        <v>31500</v>
      </c>
      <c r="I98" s="10">
        <v>5225</v>
      </c>
      <c r="J98" s="10">
        <v>36</v>
      </c>
      <c r="K98" s="10">
        <v>36</v>
      </c>
      <c r="L98" s="9">
        <v>1</v>
      </c>
      <c r="M98" s="9">
        <f t="shared" si="6"/>
        <v>35</v>
      </c>
      <c r="N98" s="9" t="s">
        <v>371</v>
      </c>
      <c r="O98" s="10">
        <f t="shared" si="7"/>
        <v>1102500</v>
      </c>
      <c r="P98" s="88"/>
      <c r="Q98" s="10">
        <f t="shared" si="5"/>
        <v>182875</v>
      </c>
      <c r="R98" s="9">
        <f t="shared" si="3"/>
        <v>0</v>
      </c>
      <c r="S98" s="9" t="s">
        <v>373</v>
      </c>
      <c r="T98" s="4" t="s">
        <v>284</v>
      </c>
    </row>
    <row r="99" spans="1:20">
      <c r="A99" s="9">
        <v>98</v>
      </c>
      <c r="B99" s="9">
        <v>23</v>
      </c>
      <c r="C99" s="9" t="s">
        <v>13</v>
      </c>
      <c r="D99" s="9" t="s">
        <v>22</v>
      </c>
      <c r="E99" s="9" t="s">
        <v>367</v>
      </c>
      <c r="F99" s="9" t="s">
        <v>369</v>
      </c>
      <c r="G99" s="10">
        <v>37725</v>
      </c>
      <c r="H99" s="10">
        <f t="shared" si="8"/>
        <v>32500</v>
      </c>
      <c r="I99" s="10">
        <v>5225</v>
      </c>
      <c r="J99" s="10">
        <v>36</v>
      </c>
      <c r="K99" s="10">
        <v>36</v>
      </c>
      <c r="L99" s="9">
        <v>0</v>
      </c>
      <c r="M99" s="9">
        <f t="shared" si="6"/>
        <v>36</v>
      </c>
      <c r="N99" s="9" t="s">
        <v>371</v>
      </c>
      <c r="O99" s="10">
        <f t="shared" si="7"/>
        <v>1170000</v>
      </c>
      <c r="P99" s="88"/>
      <c r="Q99" s="10">
        <f t="shared" si="5"/>
        <v>188100</v>
      </c>
      <c r="R99" s="9">
        <f t="shared" si="3"/>
        <v>0</v>
      </c>
      <c r="S99" s="9"/>
      <c r="T99" s="4" t="s">
        <v>284</v>
      </c>
    </row>
    <row r="100" spans="1:20">
      <c r="A100" s="9">
        <v>99</v>
      </c>
      <c r="B100" s="9">
        <v>23</v>
      </c>
      <c r="C100" s="9" t="s">
        <v>13</v>
      </c>
      <c r="D100" s="9" t="s">
        <v>22</v>
      </c>
      <c r="E100" s="9" t="s">
        <v>368</v>
      </c>
      <c r="F100" s="9" t="s">
        <v>369</v>
      </c>
      <c r="G100" s="10">
        <v>36725</v>
      </c>
      <c r="H100" s="10">
        <f t="shared" si="8"/>
        <v>31500</v>
      </c>
      <c r="I100" s="10">
        <v>5225</v>
      </c>
      <c r="J100" s="10">
        <v>36</v>
      </c>
      <c r="K100" s="10">
        <v>36</v>
      </c>
      <c r="L100" s="9">
        <v>0</v>
      </c>
      <c r="M100" s="9">
        <f t="shared" si="6"/>
        <v>36</v>
      </c>
      <c r="N100" s="9" t="s">
        <v>371</v>
      </c>
      <c r="O100" s="10">
        <f t="shared" si="7"/>
        <v>1134000</v>
      </c>
      <c r="P100" s="88">
        <f>SUM(O96:O100)</f>
        <v>5769000</v>
      </c>
      <c r="Q100" s="10">
        <f t="shared" si="5"/>
        <v>188100</v>
      </c>
      <c r="R100" s="9">
        <f t="shared" si="3"/>
        <v>0</v>
      </c>
      <c r="S100" s="9"/>
      <c r="T100" s="4" t="s">
        <v>284</v>
      </c>
    </row>
    <row r="101" spans="1:20">
      <c r="A101" s="9">
        <v>100</v>
      </c>
      <c r="B101" s="9">
        <v>25</v>
      </c>
      <c r="C101" s="9" t="s">
        <v>13</v>
      </c>
      <c r="D101" s="9" t="s">
        <v>22</v>
      </c>
      <c r="E101" s="9" t="s">
        <v>379</v>
      </c>
      <c r="F101" s="9" t="s">
        <v>58</v>
      </c>
      <c r="G101" s="10">
        <v>58350</v>
      </c>
      <c r="H101" s="10">
        <f t="shared" si="8"/>
        <v>50000</v>
      </c>
      <c r="I101" s="10">
        <v>8350</v>
      </c>
      <c r="J101" s="10">
        <v>15</v>
      </c>
      <c r="K101" s="10">
        <v>15</v>
      </c>
      <c r="L101" s="9">
        <v>0</v>
      </c>
      <c r="M101" s="9">
        <f t="shared" si="6"/>
        <v>15</v>
      </c>
      <c r="N101" s="9" t="s">
        <v>384</v>
      </c>
      <c r="O101" s="10">
        <f t="shared" si="7"/>
        <v>750000</v>
      </c>
      <c r="P101" s="88"/>
      <c r="Q101" s="10">
        <f t="shared" si="5"/>
        <v>125250</v>
      </c>
      <c r="R101" s="9">
        <f t="shared" si="3"/>
        <v>0</v>
      </c>
      <c r="S101" s="9"/>
      <c r="T101" s="4" t="s">
        <v>284</v>
      </c>
    </row>
    <row r="102" spans="1:20">
      <c r="A102" s="9">
        <v>101</v>
      </c>
      <c r="B102" s="9">
        <v>25</v>
      </c>
      <c r="C102" s="9" t="s">
        <v>13</v>
      </c>
      <c r="D102" s="9" t="s">
        <v>22</v>
      </c>
      <c r="E102" s="9" t="s">
        <v>380</v>
      </c>
      <c r="F102" s="9" t="s">
        <v>58</v>
      </c>
      <c r="G102" s="10">
        <v>48950</v>
      </c>
      <c r="H102" s="10">
        <f t="shared" si="8"/>
        <v>40600</v>
      </c>
      <c r="I102" s="10">
        <v>8350</v>
      </c>
      <c r="J102" s="10">
        <v>15</v>
      </c>
      <c r="K102" s="10">
        <v>15</v>
      </c>
      <c r="L102" s="9">
        <v>2</v>
      </c>
      <c r="M102" s="9">
        <f t="shared" si="6"/>
        <v>13</v>
      </c>
      <c r="N102" s="9" t="s">
        <v>384</v>
      </c>
      <c r="O102" s="10">
        <f t="shared" si="7"/>
        <v>527800</v>
      </c>
      <c r="P102" s="88"/>
      <c r="Q102" s="10">
        <f t="shared" si="5"/>
        <v>108550</v>
      </c>
      <c r="R102" s="9">
        <f t="shared" si="3"/>
        <v>0</v>
      </c>
      <c r="S102" s="9" t="s">
        <v>385</v>
      </c>
      <c r="T102" s="4" t="s">
        <v>284</v>
      </c>
    </row>
    <row r="103" spans="1:20">
      <c r="A103" s="9">
        <v>102</v>
      </c>
      <c r="B103" s="9">
        <v>25</v>
      </c>
      <c r="C103" s="9" t="s">
        <v>13</v>
      </c>
      <c r="D103" s="9" t="s">
        <v>22</v>
      </c>
      <c r="E103" s="9" t="s">
        <v>381</v>
      </c>
      <c r="F103" s="9" t="s">
        <v>58</v>
      </c>
      <c r="G103" s="10">
        <v>48950</v>
      </c>
      <c r="H103" s="10">
        <f t="shared" si="8"/>
        <v>40600</v>
      </c>
      <c r="I103" s="10">
        <v>8350</v>
      </c>
      <c r="J103" s="10">
        <v>15</v>
      </c>
      <c r="K103" s="10">
        <v>15</v>
      </c>
      <c r="L103" s="9">
        <v>0</v>
      </c>
      <c r="M103" s="9">
        <f t="shared" si="6"/>
        <v>15</v>
      </c>
      <c r="N103" s="9" t="s">
        <v>384</v>
      </c>
      <c r="O103" s="10">
        <f t="shared" si="7"/>
        <v>609000</v>
      </c>
      <c r="P103" s="88"/>
      <c r="Q103" s="10">
        <f t="shared" si="5"/>
        <v>125250</v>
      </c>
      <c r="R103" s="9">
        <f t="shared" si="3"/>
        <v>0</v>
      </c>
      <c r="S103" s="9"/>
      <c r="T103" s="4" t="s">
        <v>284</v>
      </c>
    </row>
    <row r="104" spans="1:20">
      <c r="A104" s="9">
        <v>103</v>
      </c>
      <c r="B104" s="9">
        <v>25</v>
      </c>
      <c r="C104" s="9" t="s">
        <v>13</v>
      </c>
      <c r="D104" s="9" t="s">
        <v>22</v>
      </c>
      <c r="E104" s="9" t="s">
        <v>382</v>
      </c>
      <c r="F104" s="9" t="s">
        <v>58</v>
      </c>
      <c r="G104" s="10">
        <v>59950</v>
      </c>
      <c r="H104" s="10">
        <f t="shared" si="8"/>
        <v>51600</v>
      </c>
      <c r="I104" s="10">
        <v>8350</v>
      </c>
      <c r="J104" s="10">
        <v>15</v>
      </c>
      <c r="K104" s="10">
        <v>15</v>
      </c>
      <c r="L104" s="9">
        <v>0</v>
      </c>
      <c r="M104" s="9">
        <f t="shared" si="6"/>
        <v>15</v>
      </c>
      <c r="N104" s="9" t="s">
        <v>384</v>
      </c>
      <c r="O104" s="10">
        <f t="shared" si="7"/>
        <v>774000</v>
      </c>
      <c r="P104" s="88"/>
      <c r="Q104" s="10">
        <f t="shared" si="5"/>
        <v>125250</v>
      </c>
      <c r="R104" s="9">
        <f t="shared" si="3"/>
        <v>0</v>
      </c>
      <c r="S104" s="9"/>
      <c r="T104" s="4" t="s">
        <v>284</v>
      </c>
    </row>
    <row r="105" spans="1:20">
      <c r="A105" s="9">
        <v>104</v>
      </c>
      <c r="B105" s="9">
        <v>25</v>
      </c>
      <c r="C105" s="9" t="s">
        <v>13</v>
      </c>
      <c r="D105" s="9" t="s">
        <v>22</v>
      </c>
      <c r="E105" s="9" t="s">
        <v>383</v>
      </c>
      <c r="F105" s="9" t="s">
        <v>58</v>
      </c>
      <c r="G105" s="10">
        <v>48950</v>
      </c>
      <c r="H105" s="10">
        <f t="shared" si="8"/>
        <v>40600</v>
      </c>
      <c r="I105" s="10">
        <v>8350</v>
      </c>
      <c r="J105" s="10">
        <v>15</v>
      </c>
      <c r="K105" s="10">
        <v>15</v>
      </c>
      <c r="L105" s="9">
        <v>0</v>
      </c>
      <c r="M105" s="9">
        <f t="shared" si="6"/>
        <v>15</v>
      </c>
      <c r="N105" s="9" t="s">
        <v>384</v>
      </c>
      <c r="O105" s="10">
        <f t="shared" si="7"/>
        <v>609000</v>
      </c>
      <c r="P105" s="88">
        <f>SUM(O101:O105)</f>
        <v>3269800</v>
      </c>
      <c r="Q105" s="10">
        <f t="shared" si="5"/>
        <v>125250</v>
      </c>
      <c r="R105" s="9">
        <f t="shared" si="3"/>
        <v>0</v>
      </c>
      <c r="S105" s="9"/>
      <c r="T105" s="4" t="s">
        <v>284</v>
      </c>
    </row>
    <row r="106" spans="1:20">
      <c r="A106" s="9">
        <v>105</v>
      </c>
      <c r="B106" s="9">
        <v>25</v>
      </c>
      <c r="C106" s="9" t="s">
        <v>13</v>
      </c>
      <c r="D106" s="9" t="s">
        <v>21</v>
      </c>
      <c r="E106" s="85" t="s">
        <v>940</v>
      </c>
      <c r="F106" s="9" t="s">
        <v>71</v>
      </c>
      <c r="G106" s="10">
        <v>85000</v>
      </c>
      <c r="H106" s="10">
        <f t="shared" si="8"/>
        <v>80000</v>
      </c>
      <c r="I106" s="10">
        <v>5000</v>
      </c>
      <c r="J106" s="10">
        <v>36</v>
      </c>
      <c r="K106" s="10">
        <v>36</v>
      </c>
      <c r="L106" s="9">
        <v>0</v>
      </c>
      <c r="M106" s="9">
        <f t="shared" si="6"/>
        <v>36</v>
      </c>
      <c r="N106" s="9" t="s">
        <v>258</v>
      </c>
      <c r="O106" s="10">
        <f t="shared" si="7"/>
        <v>2880000</v>
      </c>
      <c r="P106" s="88">
        <f>O106</f>
        <v>2880000</v>
      </c>
      <c r="Q106" s="10">
        <f t="shared" si="5"/>
        <v>180000</v>
      </c>
      <c r="R106" s="9">
        <f t="shared" si="3"/>
        <v>0</v>
      </c>
      <c r="S106" s="9"/>
      <c r="T106" s="4" t="s">
        <v>284</v>
      </c>
    </row>
    <row r="107" spans="1:20">
      <c r="A107" s="9">
        <v>106</v>
      </c>
      <c r="B107" s="9">
        <v>25</v>
      </c>
      <c r="C107" s="9" t="s">
        <v>13</v>
      </c>
      <c r="D107" s="9" t="s">
        <v>21</v>
      </c>
      <c r="E107" s="9" t="s">
        <v>394</v>
      </c>
      <c r="F107" s="9" t="s">
        <v>395</v>
      </c>
      <c r="G107" s="10">
        <v>70000</v>
      </c>
      <c r="H107" s="10">
        <f t="shared" si="8"/>
        <v>61450</v>
      </c>
      <c r="I107" s="10">
        <v>8550</v>
      </c>
      <c r="J107" s="10">
        <v>36</v>
      </c>
      <c r="K107" s="10">
        <v>34</v>
      </c>
      <c r="L107" s="9">
        <v>2</v>
      </c>
      <c r="M107" s="9">
        <f t="shared" si="6"/>
        <v>32</v>
      </c>
      <c r="N107" s="9" t="s">
        <v>396</v>
      </c>
      <c r="O107" s="10">
        <f t="shared" si="7"/>
        <v>1966400</v>
      </c>
      <c r="P107" s="88">
        <f>O107</f>
        <v>1966400</v>
      </c>
      <c r="Q107" s="10">
        <f t="shared" si="5"/>
        <v>273600</v>
      </c>
      <c r="R107" s="9">
        <f t="shared" si="3"/>
        <v>2</v>
      </c>
      <c r="S107" s="9" t="s">
        <v>397</v>
      </c>
      <c r="T107" s="4" t="s">
        <v>284</v>
      </c>
    </row>
    <row r="108" spans="1:20">
      <c r="A108" s="9">
        <v>107</v>
      </c>
      <c r="B108" s="9">
        <v>25</v>
      </c>
      <c r="C108" s="9" t="s">
        <v>13</v>
      </c>
      <c r="D108" s="9" t="s">
        <v>21</v>
      </c>
      <c r="E108" s="9" t="s">
        <v>160</v>
      </c>
      <c r="F108" s="9" t="s">
        <v>398</v>
      </c>
      <c r="G108" s="10">
        <v>98300</v>
      </c>
      <c r="H108" s="10">
        <f t="shared" si="8"/>
        <v>91250</v>
      </c>
      <c r="I108" s="10">
        <v>7050</v>
      </c>
      <c r="J108" s="10">
        <v>36</v>
      </c>
      <c r="K108" s="10">
        <v>19</v>
      </c>
      <c r="L108" s="9">
        <v>4</v>
      </c>
      <c r="M108" s="9">
        <f t="shared" si="6"/>
        <v>15</v>
      </c>
      <c r="N108" s="9" t="s">
        <v>399</v>
      </c>
      <c r="O108" s="10">
        <f t="shared" si="7"/>
        <v>1368750</v>
      </c>
      <c r="P108" s="88">
        <f>O108</f>
        <v>1368750</v>
      </c>
      <c r="Q108" s="10">
        <f t="shared" si="5"/>
        <v>105750</v>
      </c>
      <c r="R108" s="9">
        <f t="shared" si="3"/>
        <v>17</v>
      </c>
      <c r="S108" s="9"/>
      <c r="T108" s="4" t="s">
        <v>284</v>
      </c>
    </row>
    <row r="109" spans="1:20">
      <c r="A109" s="9">
        <v>108</v>
      </c>
      <c r="B109" s="9">
        <v>26</v>
      </c>
      <c r="C109" s="9" t="s">
        <v>13</v>
      </c>
      <c r="D109" s="9" t="s">
        <v>21</v>
      </c>
      <c r="E109" s="9" t="s">
        <v>109</v>
      </c>
      <c r="F109" s="9" t="s">
        <v>38</v>
      </c>
      <c r="G109" s="10">
        <v>90750</v>
      </c>
      <c r="H109" s="10">
        <f t="shared" si="8"/>
        <v>84000</v>
      </c>
      <c r="I109" s="10">
        <v>6750</v>
      </c>
      <c r="J109" s="10">
        <v>36</v>
      </c>
      <c r="K109" s="10">
        <v>27</v>
      </c>
      <c r="L109" s="9">
        <v>1</v>
      </c>
      <c r="M109" s="9">
        <f t="shared" si="6"/>
        <v>26</v>
      </c>
      <c r="N109" s="9" t="s">
        <v>438</v>
      </c>
      <c r="O109" s="10">
        <f t="shared" si="7"/>
        <v>2184000</v>
      </c>
      <c r="P109" s="88">
        <f>O109</f>
        <v>2184000</v>
      </c>
      <c r="Q109" s="10">
        <f t="shared" si="5"/>
        <v>175500</v>
      </c>
      <c r="R109" s="9">
        <f t="shared" si="3"/>
        <v>9</v>
      </c>
      <c r="S109" s="9" t="s">
        <v>439</v>
      </c>
      <c r="T109" s="4" t="s">
        <v>284</v>
      </c>
    </row>
    <row r="110" spans="1:20">
      <c r="A110" s="9">
        <v>109</v>
      </c>
      <c r="B110" s="9">
        <v>26</v>
      </c>
      <c r="C110" s="9" t="s">
        <v>13</v>
      </c>
      <c r="D110" s="9" t="s">
        <v>22</v>
      </c>
      <c r="E110" s="9" t="s">
        <v>406</v>
      </c>
      <c r="F110" s="9" t="s">
        <v>407</v>
      </c>
      <c r="G110" s="10">
        <v>60000</v>
      </c>
      <c r="H110" s="10">
        <f t="shared" si="8"/>
        <v>51650</v>
      </c>
      <c r="I110" s="10">
        <v>8350</v>
      </c>
      <c r="J110" s="10">
        <v>15</v>
      </c>
      <c r="K110" s="10">
        <v>15</v>
      </c>
      <c r="L110" s="9">
        <v>0</v>
      </c>
      <c r="M110" s="9">
        <f t="shared" si="6"/>
        <v>15</v>
      </c>
      <c r="N110" s="9" t="s">
        <v>384</v>
      </c>
      <c r="O110" s="10">
        <f t="shared" si="7"/>
        <v>774750</v>
      </c>
      <c r="P110" s="88"/>
      <c r="Q110" s="10">
        <f t="shared" si="5"/>
        <v>125250</v>
      </c>
      <c r="R110" s="9">
        <f t="shared" si="3"/>
        <v>0</v>
      </c>
      <c r="S110" s="9"/>
      <c r="T110" s="4" t="s">
        <v>284</v>
      </c>
    </row>
    <row r="111" spans="1:20">
      <c r="A111" s="9">
        <v>110</v>
      </c>
      <c r="B111" s="9">
        <v>26</v>
      </c>
      <c r="C111" s="9" t="s">
        <v>13</v>
      </c>
      <c r="D111" s="9" t="s">
        <v>22</v>
      </c>
      <c r="E111" s="9" t="s">
        <v>408</v>
      </c>
      <c r="F111" s="9" t="s">
        <v>407</v>
      </c>
      <c r="G111" s="10">
        <v>60000</v>
      </c>
      <c r="H111" s="10">
        <f>G111-I111</f>
        <v>51650</v>
      </c>
      <c r="I111" s="10">
        <v>8350</v>
      </c>
      <c r="J111" s="10">
        <v>15</v>
      </c>
      <c r="K111" s="10">
        <v>15</v>
      </c>
      <c r="L111" s="9">
        <v>0</v>
      </c>
      <c r="M111" s="9">
        <f t="shared" si="6"/>
        <v>15</v>
      </c>
      <c r="N111" s="9" t="s">
        <v>384</v>
      </c>
      <c r="O111" s="10">
        <f t="shared" si="7"/>
        <v>774750</v>
      </c>
      <c r="P111" s="88">
        <f>SUM(O110:O111)</f>
        <v>1549500</v>
      </c>
      <c r="Q111" s="10">
        <f t="shared" si="5"/>
        <v>125250</v>
      </c>
      <c r="R111" s="9">
        <f t="shared" si="3"/>
        <v>0</v>
      </c>
      <c r="S111" s="9"/>
      <c r="T111" s="4" t="s">
        <v>284</v>
      </c>
    </row>
    <row r="112" spans="1:20">
      <c r="A112" s="9">
        <v>111</v>
      </c>
      <c r="B112" s="9">
        <v>26</v>
      </c>
      <c r="C112" s="9" t="s">
        <v>13</v>
      </c>
      <c r="D112" s="9" t="s">
        <v>22</v>
      </c>
      <c r="E112" s="9" t="s">
        <v>409</v>
      </c>
      <c r="F112" s="9" t="s">
        <v>410</v>
      </c>
      <c r="G112" s="10"/>
      <c r="H112" s="10">
        <f t="shared" si="8"/>
        <v>0</v>
      </c>
      <c r="I112" s="10"/>
      <c r="J112" s="10">
        <v>15</v>
      </c>
      <c r="K112" s="10">
        <v>15</v>
      </c>
      <c r="L112" s="9"/>
      <c r="M112" s="9">
        <f t="shared" si="6"/>
        <v>15</v>
      </c>
      <c r="N112" s="9"/>
      <c r="O112" s="10">
        <f t="shared" si="7"/>
        <v>0</v>
      </c>
      <c r="P112" s="88"/>
      <c r="Q112" s="10">
        <f t="shared" si="5"/>
        <v>0</v>
      </c>
      <c r="R112" s="9">
        <f t="shared" si="3"/>
        <v>0</v>
      </c>
      <c r="S112" s="9"/>
      <c r="T112" s="4" t="s">
        <v>284</v>
      </c>
    </row>
    <row r="113" spans="1:21">
      <c r="A113" s="9">
        <v>112</v>
      </c>
      <c r="B113" s="9">
        <v>26</v>
      </c>
      <c r="C113" s="9" t="s">
        <v>13</v>
      </c>
      <c r="D113" s="9" t="s">
        <v>22</v>
      </c>
      <c r="E113" s="9" t="s">
        <v>411</v>
      </c>
      <c r="F113" s="9" t="s">
        <v>410</v>
      </c>
      <c r="G113" s="10"/>
      <c r="H113" s="10">
        <f t="shared" si="8"/>
        <v>0</v>
      </c>
      <c r="I113" s="10"/>
      <c r="J113" s="10">
        <v>15</v>
      </c>
      <c r="K113" s="10">
        <v>15</v>
      </c>
      <c r="L113" s="9"/>
      <c r="M113" s="9">
        <f t="shared" si="6"/>
        <v>15</v>
      </c>
      <c r="N113" s="9"/>
      <c r="O113" s="10">
        <f t="shared" si="7"/>
        <v>0</v>
      </c>
      <c r="P113" s="88"/>
      <c r="Q113" s="10">
        <f t="shared" si="5"/>
        <v>0</v>
      </c>
      <c r="R113" s="9">
        <f t="shared" si="3"/>
        <v>0</v>
      </c>
      <c r="S113" s="9"/>
      <c r="T113" s="4" t="s">
        <v>284</v>
      </c>
    </row>
    <row r="114" spans="1:21">
      <c r="A114" s="9">
        <v>113</v>
      </c>
      <c r="B114" s="9">
        <v>26</v>
      </c>
      <c r="C114" s="9" t="s">
        <v>13</v>
      </c>
      <c r="D114" s="9" t="s">
        <v>22</v>
      </c>
      <c r="E114" s="9" t="s">
        <v>412</v>
      </c>
      <c r="F114" s="9" t="s">
        <v>410</v>
      </c>
      <c r="G114" s="10"/>
      <c r="H114" s="10">
        <f t="shared" si="8"/>
        <v>0</v>
      </c>
      <c r="I114" s="10"/>
      <c r="J114" s="10">
        <v>15</v>
      </c>
      <c r="K114" s="10">
        <v>15</v>
      </c>
      <c r="L114" s="9"/>
      <c r="M114" s="9">
        <f t="shared" si="6"/>
        <v>15</v>
      </c>
      <c r="N114" s="9"/>
      <c r="O114" s="10">
        <f t="shared" si="7"/>
        <v>0</v>
      </c>
      <c r="P114" s="88"/>
      <c r="Q114" s="10">
        <f t="shared" si="5"/>
        <v>0</v>
      </c>
      <c r="R114" s="9">
        <f t="shared" si="3"/>
        <v>0</v>
      </c>
      <c r="S114" s="9"/>
      <c r="T114" s="4" t="s">
        <v>284</v>
      </c>
    </row>
    <row r="115" spans="1:21">
      <c r="A115" s="9">
        <v>114</v>
      </c>
      <c r="B115" s="9">
        <v>26</v>
      </c>
      <c r="C115" s="9" t="s">
        <v>13</v>
      </c>
      <c r="D115" s="9" t="s">
        <v>22</v>
      </c>
      <c r="E115" s="9" t="s">
        <v>413</v>
      </c>
      <c r="F115" s="9" t="s">
        <v>414</v>
      </c>
      <c r="G115" s="10">
        <v>62500</v>
      </c>
      <c r="H115" s="10">
        <f t="shared" si="8"/>
        <v>57625</v>
      </c>
      <c r="I115" s="10">
        <v>4875</v>
      </c>
      <c r="J115" s="10">
        <v>36</v>
      </c>
      <c r="K115" s="10">
        <v>36</v>
      </c>
      <c r="L115" s="9">
        <v>1</v>
      </c>
      <c r="M115" s="9">
        <f t="shared" si="6"/>
        <v>35</v>
      </c>
      <c r="N115" s="9" t="s">
        <v>460</v>
      </c>
      <c r="O115" s="10">
        <f t="shared" si="7"/>
        <v>2016875</v>
      </c>
      <c r="P115" s="88"/>
      <c r="Q115" s="10">
        <f t="shared" si="5"/>
        <v>170625</v>
      </c>
      <c r="R115" s="9">
        <f t="shared" si="3"/>
        <v>0</v>
      </c>
      <c r="S115" s="9" t="s">
        <v>461</v>
      </c>
      <c r="T115" s="4" t="s">
        <v>284</v>
      </c>
    </row>
    <row r="116" spans="1:21">
      <c r="A116" s="9">
        <v>115</v>
      </c>
      <c r="B116" s="9">
        <v>26</v>
      </c>
      <c r="C116" s="9" t="s">
        <v>13</v>
      </c>
      <c r="D116" s="9" t="s">
        <v>22</v>
      </c>
      <c r="E116" s="9" t="s">
        <v>415</v>
      </c>
      <c r="F116" s="9" t="s">
        <v>414</v>
      </c>
      <c r="G116" s="10">
        <v>45000</v>
      </c>
      <c r="H116" s="10">
        <f t="shared" si="8"/>
        <v>40125</v>
      </c>
      <c r="I116" s="10">
        <v>4875</v>
      </c>
      <c r="J116" s="10">
        <v>36</v>
      </c>
      <c r="K116" s="10">
        <v>36</v>
      </c>
      <c r="L116" s="9">
        <v>1</v>
      </c>
      <c r="M116" s="9">
        <f t="shared" si="6"/>
        <v>35</v>
      </c>
      <c r="N116" s="9" t="s">
        <v>460</v>
      </c>
      <c r="O116" s="10">
        <f t="shared" si="7"/>
        <v>1404375</v>
      </c>
      <c r="P116" s="88">
        <f>SUM(O115:O116)</f>
        <v>3421250</v>
      </c>
      <c r="Q116" s="10">
        <f t="shared" si="5"/>
        <v>170625</v>
      </c>
      <c r="R116" s="9">
        <f t="shared" si="3"/>
        <v>0</v>
      </c>
      <c r="S116" s="9" t="s">
        <v>324</v>
      </c>
      <c r="T116" s="4" t="s">
        <v>284</v>
      </c>
    </row>
    <row r="117" spans="1:21">
      <c r="A117" s="9">
        <v>116</v>
      </c>
      <c r="B117" s="9">
        <v>26</v>
      </c>
      <c r="C117" s="9" t="s">
        <v>13</v>
      </c>
      <c r="D117" s="9" t="s">
        <v>22</v>
      </c>
      <c r="E117" s="9" t="s">
        <v>416</v>
      </c>
      <c r="F117" s="9" t="s">
        <v>418</v>
      </c>
      <c r="G117" s="10">
        <v>72500</v>
      </c>
      <c r="H117" s="10">
        <f t="shared" si="8"/>
        <v>63650</v>
      </c>
      <c r="I117" s="10">
        <v>8850</v>
      </c>
      <c r="J117" s="10">
        <v>15</v>
      </c>
      <c r="K117" s="10">
        <v>15</v>
      </c>
      <c r="L117" s="9">
        <v>4</v>
      </c>
      <c r="M117" s="9">
        <f t="shared" si="6"/>
        <v>11</v>
      </c>
      <c r="N117" s="9" t="s">
        <v>462</v>
      </c>
      <c r="O117" s="10">
        <f t="shared" si="7"/>
        <v>700150</v>
      </c>
      <c r="P117" s="88"/>
      <c r="Q117" s="10">
        <f t="shared" si="5"/>
        <v>97350</v>
      </c>
      <c r="R117" s="9">
        <f t="shared" si="3"/>
        <v>0</v>
      </c>
      <c r="S117" s="9" t="s">
        <v>463</v>
      </c>
      <c r="T117" s="4" t="s">
        <v>284</v>
      </c>
    </row>
    <row r="118" spans="1:21">
      <c r="A118" s="9">
        <v>117</v>
      </c>
      <c r="B118" s="9">
        <v>26</v>
      </c>
      <c r="C118" s="9" t="s">
        <v>13</v>
      </c>
      <c r="D118" s="9" t="s">
        <v>22</v>
      </c>
      <c r="E118" s="9" t="s">
        <v>417</v>
      </c>
      <c r="F118" s="9" t="s">
        <v>418</v>
      </c>
      <c r="G118" s="10">
        <v>72500</v>
      </c>
      <c r="H118" s="10">
        <f t="shared" si="8"/>
        <v>63650</v>
      </c>
      <c r="I118" s="10">
        <v>8850</v>
      </c>
      <c r="J118" s="10">
        <v>15</v>
      </c>
      <c r="K118" s="10">
        <v>15</v>
      </c>
      <c r="L118" s="9">
        <v>12</v>
      </c>
      <c r="M118" s="9">
        <f t="shared" si="6"/>
        <v>3</v>
      </c>
      <c r="N118" s="9" t="s">
        <v>462</v>
      </c>
      <c r="O118" s="10">
        <f t="shared" si="7"/>
        <v>190950</v>
      </c>
      <c r="P118" s="88">
        <f>SUM(O117:O118)</f>
        <v>891100</v>
      </c>
      <c r="Q118" s="10">
        <f t="shared" si="5"/>
        <v>26550</v>
      </c>
      <c r="R118" s="9">
        <f t="shared" si="3"/>
        <v>0</v>
      </c>
      <c r="S118" s="9" t="s">
        <v>464</v>
      </c>
      <c r="T118" s="4" t="s">
        <v>284</v>
      </c>
    </row>
    <row r="119" spans="1:21">
      <c r="A119" s="9">
        <v>118</v>
      </c>
      <c r="B119" s="9">
        <v>28</v>
      </c>
      <c r="C119" s="9" t="s">
        <v>13</v>
      </c>
      <c r="D119" s="9" t="s">
        <v>21</v>
      </c>
      <c r="E119" s="9" t="s">
        <v>169</v>
      </c>
      <c r="F119" s="9" t="s">
        <v>161</v>
      </c>
      <c r="G119" s="10">
        <v>93000</v>
      </c>
      <c r="H119" s="10">
        <f t="shared" si="8"/>
        <v>87950</v>
      </c>
      <c r="I119" s="10">
        <v>5050</v>
      </c>
      <c r="J119" s="10">
        <v>36</v>
      </c>
      <c r="K119" s="10">
        <v>36</v>
      </c>
      <c r="L119" s="9">
        <v>0</v>
      </c>
      <c r="M119" s="9">
        <f t="shared" si="6"/>
        <v>36</v>
      </c>
      <c r="N119" s="9" t="s">
        <v>258</v>
      </c>
      <c r="O119" s="10">
        <f t="shared" si="7"/>
        <v>3166200</v>
      </c>
      <c r="P119" s="88"/>
      <c r="Q119" s="10">
        <f t="shared" si="5"/>
        <v>181800</v>
      </c>
      <c r="R119" s="9">
        <f t="shared" si="3"/>
        <v>0</v>
      </c>
      <c r="S119" s="9"/>
      <c r="T119" s="4" t="s">
        <v>284</v>
      </c>
    </row>
    <row r="120" spans="1:21">
      <c r="A120" s="9">
        <v>119</v>
      </c>
      <c r="B120" s="9">
        <v>28</v>
      </c>
      <c r="C120" s="9" t="s">
        <v>13</v>
      </c>
      <c r="D120" s="9" t="s">
        <v>21</v>
      </c>
      <c r="E120" s="9" t="s">
        <v>167</v>
      </c>
      <c r="F120" s="9" t="s">
        <v>161</v>
      </c>
      <c r="G120" s="10">
        <v>85000</v>
      </c>
      <c r="H120" s="10">
        <f t="shared" si="8"/>
        <v>79950</v>
      </c>
      <c r="I120" s="10">
        <v>5050</v>
      </c>
      <c r="J120" s="10">
        <v>6</v>
      </c>
      <c r="K120" s="10">
        <v>6</v>
      </c>
      <c r="L120" s="9">
        <v>0</v>
      </c>
      <c r="M120" s="9">
        <f t="shared" si="6"/>
        <v>6</v>
      </c>
      <c r="N120" s="9" t="s">
        <v>258</v>
      </c>
      <c r="O120" s="10">
        <f t="shared" si="7"/>
        <v>479700</v>
      </c>
      <c r="P120" s="88"/>
      <c r="Q120" s="10">
        <f t="shared" si="5"/>
        <v>30300</v>
      </c>
      <c r="R120" s="9">
        <f t="shared" si="3"/>
        <v>0</v>
      </c>
      <c r="S120" s="9"/>
      <c r="T120" s="4" t="s">
        <v>284</v>
      </c>
    </row>
    <row r="121" spans="1:21">
      <c r="A121" s="9">
        <v>120</v>
      </c>
      <c r="B121" s="9">
        <v>28</v>
      </c>
      <c r="C121" s="9" t="s">
        <v>13</v>
      </c>
      <c r="D121" s="9" t="s">
        <v>21</v>
      </c>
      <c r="E121" s="9" t="s">
        <v>168</v>
      </c>
      <c r="F121" s="9" t="s">
        <v>161</v>
      </c>
      <c r="G121" s="10">
        <v>93000</v>
      </c>
      <c r="H121" s="10">
        <f t="shared" si="8"/>
        <v>87950</v>
      </c>
      <c r="I121" s="10">
        <v>5050</v>
      </c>
      <c r="J121" s="10">
        <v>36</v>
      </c>
      <c r="K121" s="10">
        <v>28</v>
      </c>
      <c r="L121" s="9">
        <v>0</v>
      </c>
      <c r="M121" s="9">
        <f t="shared" si="6"/>
        <v>28</v>
      </c>
      <c r="N121" s="9" t="s">
        <v>258</v>
      </c>
      <c r="O121" s="10">
        <f t="shared" si="7"/>
        <v>2462600</v>
      </c>
      <c r="P121" s="88">
        <f>SUM(O119:O121)</f>
        <v>6108500</v>
      </c>
      <c r="Q121" s="10">
        <f t="shared" si="5"/>
        <v>141400</v>
      </c>
      <c r="R121" s="9">
        <f t="shared" si="3"/>
        <v>8</v>
      </c>
      <c r="S121" s="9"/>
      <c r="T121" s="4" t="s">
        <v>284</v>
      </c>
    </row>
    <row r="122" spans="1:21">
      <c r="A122" s="9">
        <v>121</v>
      </c>
      <c r="B122" s="9">
        <v>28</v>
      </c>
      <c r="C122" s="9" t="s">
        <v>13</v>
      </c>
      <c r="D122" s="9" t="s">
        <v>22</v>
      </c>
      <c r="E122" s="9" t="s">
        <v>345</v>
      </c>
      <c r="F122" s="9" t="s">
        <v>45</v>
      </c>
      <c r="G122" s="10">
        <v>66000</v>
      </c>
      <c r="H122" s="10">
        <f>G122-I122</f>
        <v>60800</v>
      </c>
      <c r="I122" s="10">
        <v>5200</v>
      </c>
      <c r="J122" s="10">
        <v>14</v>
      </c>
      <c r="K122" s="10">
        <v>14</v>
      </c>
      <c r="L122" s="9">
        <v>0</v>
      </c>
      <c r="M122" s="9">
        <f t="shared" si="6"/>
        <v>14</v>
      </c>
      <c r="N122" s="9" t="s">
        <v>348</v>
      </c>
      <c r="O122" s="10">
        <f t="shared" si="7"/>
        <v>851200</v>
      </c>
      <c r="P122" s="88"/>
      <c r="Q122" s="10">
        <f t="shared" si="5"/>
        <v>72800</v>
      </c>
      <c r="R122" s="9">
        <f t="shared" si="3"/>
        <v>0</v>
      </c>
      <c r="S122" s="9"/>
      <c r="T122" s="4" t="s">
        <v>284</v>
      </c>
    </row>
    <row r="123" spans="1:21">
      <c r="A123" s="9">
        <v>122</v>
      </c>
      <c r="B123" s="9">
        <v>28</v>
      </c>
      <c r="C123" s="9" t="s">
        <v>13</v>
      </c>
      <c r="D123" s="9" t="s">
        <v>22</v>
      </c>
      <c r="E123" s="9" t="s">
        <v>311</v>
      </c>
      <c r="F123" s="9" t="s">
        <v>45</v>
      </c>
      <c r="G123" s="10">
        <v>70000</v>
      </c>
      <c r="H123" s="10">
        <f>G123-I123</f>
        <v>64800</v>
      </c>
      <c r="I123" s="10">
        <v>5200</v>
      </c>
      <c r="J123" s="10">
        <v>4</v>
      </c>
      <c r="K123" s="10">
        <v>4</v>
      </c>
      <c r="L123" s="9">
        <v>0</v>
      </c>
      <c r="M123" s="9">
        <f t="shared" si="6"/>
        <v>4</v>
      </c>
      <c r="N123" s="9" t="s">
        <v>323</v>
      </c>
      <c r="O123" s="10">
        <f t="shared" si="7"/>
        <v>259200</v>
      </c>
      <c r="P123" s="88"/>
      <c r="Q123" s="10">
        <f t="shared" si="5"/>
        <v>20800</v>
      </c>
      <c r="R123" s="9">
        <f t="shared" si="3"/>
        <v>0</v>
      </c>
      <c r="S123" s="9"/>
      <c r="T123" s="4" t="s">
        <v>284</v>
      </c>
    </row>
    <row r="124" spans="1:21">
      <c r="A124" s="9">
        <v>123</v>
      </c>
      <c r="B124" s="9">
        <v>28</v>
      </c>
      <c r="C124" s="9" t="s">
        <v>13</v>
      </c>
      <c r="D124" s="9" t="s">
        <v>22</v>
      </c>
      <c r="E124" s="9" t="s">
        <v>346</v>
      </c>
      <c r="F124" s="9" t="s">
        <v>45</v>
      </c>
      <c r="G124" s="10">
        <v>66000</v>
      </c>
      <c r="H124" s="10">
        <f>G124-I124</f>
        <v>60800</v>
      </c>
      <c r="I124" s="10">
        <v>5200</v>
      </c>
      <c r="J124" s="10">
        <v>14</v>
      </c>
      <c r="K124" s="10">
        <v>14</v>
      </c>
      <c r="L124" s="9">
        <v>1</v>
      </c>
      <c r="M124" s="9">
        <f t="shared" si="6"/>
        <v>13</v>
      </c>
      <c r="N124" s="9" t="s">
        <v>348</v>
      </c>
      <c r="O124" s="10">
        <f t="shared" si="7"/>
        <v>790400</v>
      </c>
      <c r="P124" s="88">
        <f>SUM(O122:O124)</f>
        <v>1900800</v>
      </c>
      <c r="Q124" s="10">
        <f t="shared" si="5"/>
        <v>67600</v>
      </c>
      <c r="R124" s="9">
        <f t="shared" si="3"/>
        <v>0</v>
      </c>
      <c r="S124" s="9" t="s">
        <v>431</v>
      </c>
      <c r="T124" s="4" t="s">
        <v>284</v>
      </c>
    </row>
    <row r="125" spans="1:21">
      <c r="A125" s="9">
        <v>125</v>
      </c>
      <c r="B125" s="9">
        <v>26</v>
      </c>
      <c r="C125" s="9" t="s">
        <v>13</v>
      </c>
      <c r="D125" s="9" t="s">
        <v>21</v>
      </c>
      <c r="E125" s="9" t="s">
        <v>157</v>
      </c>
      <c r="F125" s="9" t="s">
        <v>427</v>
      </c>
      <c r="G125" s="10">
        <v>61500</v>
      </c>
      <c r="H125" s="10">
        <f t="shared" si="8"/>
        <v>56400</v>
      </c>
      <c r="I125" s="10">
        <v>5100</v>
      </c>
      <c r="J125" s="10">
        <v>36</v>
      </c>
      <c r="K125" s="10">
        <v>31</v>
      </c>
      <c r="L125" s="9">
        <v>1</v>
      </c>
      <c r="M125" s="9">
        <f t="shared" si="6"/>
        <v>30</v>
      </c>
      <c r="N125" s="9" t="s">
        <v>451</v>
      </c>
      <c r="O125" s="10">
        <f t="shared" si="7"/>
        <v>1692000</v>
      </c>
      <c r="P125" s="88"/>
      <c r="Q125" s="10">
        <f t="shared" si="5"/>
        <v>153000</v>
      </c>
      <c r="R125" s="9">
        <f t="shared" ref="R125:R187" si="9">J125-K125</f>
        <v>5</v>
      </c>
      <c r="S125" s="9"/>
      <c r="T125" s="4" t="s">
        <v>284</v>
      </c>
    </row>
    <row r="126" spans="1:21">
      <c r="A126" s="9">
        <v>126</v>
      </c>
      <c r="B126" s="9">
        <v>26</v>
      </c>
      <c r="C126" s="9" t="s">
        <v>13</v>
      </c>
      <c r="D126" s="9" t="s">
        <v>21</v>
      </c>
      <c r="E126" s="9" t="s">
        <v>98</v>
      </c>
      <c r="F126" s="9" t="s">
        <v>427</v>
      </c>
      <c r="G126" s="10">
        <v>58525</v>
      </c>
      <c r="H126" s="10">
        <f t="shared" si="8"/>
        <v>52100</v>
      </c>
      <c r="I126" s="10">
        <v>6425</v>
      </c>
      <c r="J126" s="10">
        <v>36</v>
      </c>
      <c r="K126" s="10">
        <v>36</v>
      </c>
      <c r="L126" s="9">
        <v>0</v>
      </c>
      <c r="M126" s="9">
        <f t="shared" si="6"/>
        <v>36</v>
      </c>
      <c r="N126" s="9" t="s">
        <v>449</v>
      </c>
      <c r="O126" s="10">
        <f t="shared" si="7"/>
        <v>1875600</v>
      </c>
      <c r="P126" s="88"/>
      <c r="Q126" s="10">
        <f t="shared" si="5"/>
        <v>231300</v>
      </c>
      <c r="R126" s="9">
        <f t="shared" si="9"/>
        <v>0</v>
      </c>
      <c r="S126" s="9"/>
      <c r="T126" s="4" t="s">
        <v>284</v>
      </c>
      <c r="U126" s="2" t="s">
        <v>448</v>
      </c>
    </row>
    <row r="127" spans="1:21">
      <c r="A127" s="9">
        <v>127</v>
      </c>
      <c r="B127" s="9">
        <v>26</v>
      </c>
      <c r="C127" s="9" t="s">
        <v>13</v>
      </c>
      <c r="D127" s="9" t="s">
        <v>21</v>
      </c>
      <c r="E127" s="9" t="s">
        <v>103</v>
      </c>
      <c r="F127" s="9" t="s">
        <v>427</v>
      </c>
      <c r="G127" s="10">
        <v>61000</v>
      </c>
      <c r="H127" s="10">
        <f t="shared" si="8"/>
        <v>55600</v>
      </c>
      <c r="I127" s="10">
        <v>5400</v>
      </c>
      <c r="J127" s="10">
        <v>36</v>
      </c>
      <c r="K127" s="10">
        <v>36</v>
      </c>
      <c r="L127" s="9">
        <v>0</v>
      </c>
      <c r="M127" s="9">
        <f t="shared" si="6"/>
        <v>36</v>
      </c>
      <c r="N127" s="9" t="s">
        <v>356</v>
      </c>
      <c r="O127" s="10">
        <f t="shared" si="7"/>
        <v>2001600</v>
      </c>
      <c r="P127" s="88"/>
      <c r="Q127" s="10">
        <f t="shared" si="5"/>
        <v>194400</v>
      </c>
      <c r="R127" s="9">
        <f t="shared" si="9"/>
        <v>0</v>
      </c>
      <c r="S127" s="9"/>
      <c r="T127" s="4" t="s">
        <v>284</v>
      </c>
    </row>
    <row r="128" spans="1:21">
      <c r="A128" s="9">
        <v>128</v>
      </c>
      <c r="B128" s="9">
        <v>26</v>
      </c>
      <c r="C128" s="9" t="s">
        <v>13</v>
      </c>
      <c r="D128" s="9" t="s">
        <v>21</v>
      </c>
      <c r="E128" s="9" t="s">
        <v>155</v>
      </c>
      <c r="F128" s="9" t="s">
        <v>427</v>
      </c>
      <c r="G128" s="10">
        <v>61500</v>
      </c>
      <c r="H128" s="10">
        <f t="shared" si="8"/>
        <v>56400</v>
      </c>
      <c r="I128" s="10">
        <v>5100</v>
      </c>
      <c r="J128" s="10">
        <v>36</v>
      </c>
      <c r="K128" s="10">
        <v>36</v>
      </c>
      <c r="L128" s="9">
        <v>1</v>
      </c>
      <c r="M128" s="9">
        <f t="shared" si="6"/>
        <v>35</v>
      </c>
      <c r="N128" s="9" t="s">
        <v>451</v>
      </c>
      <c r="O128" s="10">
        <f t="shared" si="7"/>
        <v>1974000</v>
      </c>
      <c r="P128" s="88"/>
      <c r="Q128" s="10">
        <f t="shared" si="5"/>
        <v>178500</v>
      </c>
      <c r="R128" s="9">
        <f t="shared" si="9"/>
        <v>0</v>
      </c>
      <c r="S128" s="9"/>
      <c r="T128" s="4" t="s">
        <v>284</v>
      </c>
    </row>
    <row r="129" spans="1:21">
      <c r="A129" s="9">
        <v>129</v>
      </c>
      <c r="B129" s="9">
        <v>26</v>
      </c>
      <c r="C129" s="9" t="s">
        <v>13</v>
      </c>
      <c r="D129" s="9" t="s">
        <v>21</v>
      </c>
      <c r="E129" s="9" t="s">
        <v>100</v>
      </c>
      <c r="F129" s="9" t="s">
        <v>427</v>
      </c>
      <c r="G129" s="10">
        <v>68000</v>
      </c>
      <c r="H129" s="10">
        <f t="shared" si="8"/>
        <v>62600</v>
      </c>
      <c r="I129" s="10">
        <v>5400</v>
      </c>
      <c r="J129" s="10">
        <v>36</v>
      </c>
      <c r="K129" s="10">
        <v>34</v>
      </c>
      <c r="L129" s="9">
        <v>0</v>
      </c>
      <c r="M129" s="9">
        <f t="shared" si="6"/>
        <v>34</v>
      </c>
      <c r="N129" s="9" t="s">
        <v>450</v>
      </c>
      <c r="O129" s="10">
        <f t="shared" si="7"/>
        <v>2128400</v>
      </c>
      <c r="P129" s="88"/>
      <c r="Q129" s="10">
        <f t="shared" si="5"/>
        <v>183600</v>
      </c>
      <c r="R129" s="9">
        <f t="shared" si="9"/>
        <v>2</v>
      </c>
      <c r="S129" s="9"/>
      <c r="T129" s="4" t="s">
        <v>284</v>
      </c>
    </row>
    <row r="130" spans="1:21">
      <c r="A130" s="9">
        <v>130</v>
      </c>
      <c r="B130" s="9">
        <v>26</v>
      </c>
      <c r="C130" s="9" t="s">
        <v>13</v>
      </c>
      <c r="D130" s="9" t="s">
        <v>21</v>
      </c>
      <c r="E130" s="9" t="s">
        <v>421</v>
      </c>
      <c r="F130" s="9" t="s">
        <v>427</v>
      </c>
      <c r="G130" s="10">
        <v>58000</v>
      </c>
      <c r="H130" s="10">
        <f t="shared" si="8"/>
        <v>52900</v>
      </c>
      <c r="I130" s="10">
        <v>5100</v>
      </c>
      <c r="J130" s="10">
        <v>36</v>
      </c>
      <c r="K130" s="10">
        <v>36</v>
      </c>
      <c r="L130" s="9">
        <v>0</v>
      </c>
      <c r="M130" s="9">
        <f t="shared" si="6"/>
        <v>36</v>
      </c>
      <c r="N130" s="9" t="s">
        <v>451</v>
      </c>
      <c r="O130" s="10">
        <f t="shared" si="7"/>
        <v>1904400</v>
      </c>
      <c r="P130" s="88"/>
      <c r="Q130" s="10">
        <f t="shared" si="5"/>
        <v>183600</v>
      </c>
      <c r="R130" s="9">
        <f t="shared" si="9"/>
        <v>0</v>
      </c>
      <c r="S130" s="9"/>
      <c r="T130" s="4" t="s">
        <v>284</v>
      </c>
    </row>
    <row r="131" spans="1:21">
      <c r="A131" s="9">
        <v>131</v>
      </c>
      <c r="B131" s="9">
        <v>26</v>
      </c>
      <c r="C131" s="9" t="s">
        <v>13</v>
      </c>
      <c r="D131" s="9" t="s">
        <v>21</v>
      </c>
      <c r="E131" s="9" t="s">
        <v>106</v>
      </c>
      <c r="F131" s="9" t="s">
        <v>427</v>
      </c>
      <c r="G131" s="10">
        <v>76000</v>
      </c>
      <c r="H131" s="10">
        <f t="shared" si="8"/>
        <v>70900</v>
      </c>
      <c r="I131" s="10">
        <v>5100</v>
      </c>
      <c r="J131" s="10">
        <v>36</v>
      </c>
      <c r="K131" s="10">
        <v>36</v>
      </c>
      <c r="L131" s="9">
        <v>4</v>
      </c>
      <c r="M131" s="9">
        <f t="shared" si="6"/>
        <v>32</v>
      </c>
      <c r="N131" s="9" t="s">
        <v>451</v>
      </c>
      <c r="O131" s="10">
        <f t="shared" si="7"/>
        <v>2268800</v>
      </c>
      <c r="P131" s="88"/>
      <c r="Q131" s="10">
        <f t="shared" ref="Q131:Q196" si="10">I131*M131</f>
        <v>163200</v>
      </c>
      <c r="R131" s="9">
        <f t="shared" si="9"/>
        <v>0</v>
      </c>
      <c r="S131" s="9"/>
      <c r="T131" s="4" t="s">
        <v>284</v>
      </c>
    </row>
    <row r="132" spans="1:21">
      <c r="A132" s="9">
        <v>132</v>
      </c>
      <c r="B132" s="9">
        <v>26</v>
      </c>
      <c r="C132" s="9" t="s">
        <v>13</v>
      </c>
      <c r="D132" s="9" t="s">
        <v>22</v>
      </c>
      <c r="E132" s="9" t="s">
        <v>422</v>
      </c>
      <c r="F132" s="9" t="s">
        <v>427</v>
      </c>
      <c r="G132" s="10">
        <v>56500</v>
      </c>
      <c r="H132" s="10">
        <f t="shared" si="8"/>
        <v>51375</v>
      </c>
      <c r="I132" s="10">
        <v>5125</v>
      </c>
      <c r="J132" s="10">
        <v>36</v>
      </c>
      <c r="K132" s="10">
        <v>36</v>
      </c>
      <c r="L132" s="9">
        <v>0</v>
      </c>
      <c r="M132" s="9">
        <f t="shared" ref="M132:M196" si="11">K132-L132</f>
        <v>36</v>
      </c>
      <c r="N132" s="9" t="s">
        <v>455</v>
      </c>
      <c r="O132" s="10">
        <f t="shared" ref="O132:O196" si="12">M132*H132</f>
        <v>1849500</v>
      </c>
      <c r="P132" s="88"/>
      <c r="Q132" s="10">
        <f t="shared" si="10"/>
        <v>184500</v>
      </c>
      <c r="R132" s="9">
        <f t="shared" si="9"/>
        <v>0</v>
      </c>
      <c r="S132" s="9"/>
      <c r="T132" s="4" t="s">
        <v>284</v>
      </c>
    </row>
    <row r="133" spans="1:21">
      <c r="A133" s="9">
        <v>133</v>
      </c>
      <c r="B133" s="9">
        <v>26</v>
      </c>
      <c r="C133" s="9" t="s">
        <v>13</v>
      </c>
      <c r="D133" s="9" t="s">
        <v>22</v>
      </c>
      <c r="E133" s="9" t="s">
        <v>423</v>
      </c>
      <c r="F133" s="9" t="s">
        <v>427</v>
      </c>
      <c r="G133" s="10">
        <v>65050</v>
      </c>
      <c r="H133" s="10">
        <f t="shared" si="8"/>
        <v>60125</v>
      </c>
      <c r="I133" s="10">
        <v>4925</v>
      </c>
      <c r="J133" s="10">
        <v>36</v>
      </c>
      <c r="K133" s="10">
        <v>36</v>
      </c>
      <c r="L133" s="9">
        <v>0</v>
      </c>
      <c r="M133" s="9">
        <f t="shared" si="11"/>
        <v>36</v>
      </c>
      <c r="N133" s="9" t="s">
        <v>451</v>
      </c>
      <c r="O133" s="10">
        <f t="shared" si="12"/>
        <v>2164500</v>
      </c>
      <c r="P133" s="88"/>
      <c r="Q133" s="10">
        <f t="shared" si="10"/>
        <v>177300</v>
      </c>
      <c r="R133" s="9">
        <f t="shared" si="9"/>
        <v>0</v>
      </c>
      <c r="S133" s="9"/>
      <c r="T133" s="4" t="s">
        <v>284</v>
      </c>
    </row>
    <row r="134" spans="1:21">
      <c r="A134" s="9">
        <v>134</v>
      </c>
      <c r="B134" s="9">
        <v>26</v>
      </c>
      <c r="C134" s="9" t="s">
        <v>13</v>
      </c>
      <c r="D134" s="9" t="s">
        <v>22</v>
      </c>
      <c r="E134" s="9" t="s">
        <v>424</v>
      </c>
      <c r="F134" s="9" t="s">
        <v>427</v>
      </c>
      <c r="G134" s="10">
        <v>53550</v>
      </c>
      <c r="H134" s="10">
        <f t="shared" si="8"/>
        <v>48625</v>
      </c>
      <c r="I134" s="10">
        <v>4925</v>
      </c>
      <c r="J134" s="10">
        <v>36</v>
      </c>
      <c r="K134" s="10">
        <v>36</v>
      </c>
      <c r="L134" s="9">
        <v>0</v>
      </c>
      <c r="M134" s="9">
        <f t="shared" si="11"/>
        <v>36</v>
      </c>
      <c r="N134" s="9" t="s">
        <v>451</v>
      </c>
      <c r="O134" s="10">
        <f t="shared" si="12"/>
        <v>1750500</v>
      </c>
      <c r="P134" s="88"/>
      <c r="Q134" s="10">
        <f t="shared" si="10"/>
        <v>177300</v>
      </c>
      <c r="R134" s="9">
        <f t="shared" si="9"/>
        <v>0</v>
      </c>
      <c r="S134" s="9"/>
      <c r="T134" s="4" t="s">
        <v>284</v>
      </c>
      <c r="U134" s="2" t="s">
        <v>452</v>
      </c>
    </row>
    <row r="135" spans="1:21">
      <c r="A135" s="9">
        <v>135</v>
      </c>
      <c r="B135" s="9">
        <v>26</v>
      </c>
      <c r="C135" s="9" t="s">
        <v>13</v>
      </c>
      <c r="D135" s="9" t="s">
        <v>22</v>
      </c>
      <c r="E135" s="9" t="s">
        <v>420</v>
      </c>
      <c r="F135" s="9" t="s">
        <v>427</v>
      </c>
      <c r="G135" s="10">
        <v>52550</v>
      </c>
      <c r="H135" s="10">
        <f t="shared" ref="H135:H197" si="13">G135-I135</f>
        <v>47625</v>
      </c>
      <c r="I135" s="10">
        <v>4925</v>
      </c>
      <c r="J135" s="10">
        <v>36</v>
      </c>
      <c r="K135" s="10">
        <v>36</v>
      </c>
      <c r="L135" s="9">
        <v>5</v>
      </c>
      <c r="M135" s="9">
        <f t="shared" si="11"/>
        <v>31</v>
      </c>
      <c r="N135" s="9" t="s">
        <v>451</v>
      </c>
      <c r="O135" s="10">
        <f t="shared" si="12"/>
        <v>1476375</v>
      </c>
      <c r="P135" s="88"/>
      <c r="Q135" s="10">
        <f t="shared" si="10"/>
        <v>152675</v>
      </c>
      <c r="R135" s="9">
        <f t="shared" si="9"/>
        <v>0</v>
      </c>
      <c r="S135" s="9"/>
      <c r="T135" s="4" t="s">
        <v>284</v>
      </c>
      <c r="U135" s="2" t="s">
        <v>453</v>
      </c>
    </row>
    <row r="136" spans="1:21">
      <c r="A136" s="9">
        <v>136</v>
      </c>
      <c r="B136" s="9">
        <v>26</v>
      </c>
      <c r="C136" s="9" t="s">
        <v>13</v>
      </c>
      <c r="D136" s="9" t="s">
        <v>22</v>
      </c>
      <c r="E136" s="9" t="s">
        <v>425</v>
      </c>
      <c r="F136" s="9" t="s">
        <v>427</v>
      </c>
      <c r="G136" s="10">
        <v>55050</v>
      </c>
      <c r="H136" s="10">
        <f t="shared" si="13"/>
        <v>50125</v>
      </c>
      <c r="I136" s="10">
        <v>4925</v>
      </c>
      <c r="J136" s="10">
        <v>36</v>
      </c>
      <c r="K136" s="10">
        <v>36</v>
      </c>
      <c r="L136" s="9">
        <v>1</v>
      </c>
      <c r="M136" s="9">
        <f t="shared" si="11"/>
        <v>35</v>
      </c>
      <c r="N136" s="9" t="s">
        <v>451</v>
      </c>
      <c r="O136" s="10">
        <f t="shared" si="12"/>
        <v>1754375</v>
      </c>
      <c r="P136" s="88"/>
      <c r="Q136" s="10">
        <f t="shared" si="10"/>
        <v>172375</v>
      </c>
      <c r="R136" s="9">
        <f t="shared" si="9"/>
        <v>0</v>
      </c>
      <c r="S136" s="9"/>
      <c r="T136" s="4" t="s">
        <v>284</v>
      </c>
      <c r="U136" s="2" t="s">
        <v>454</v>
      </c>
    </row>
    <row r="137" spans="1:21">
      <c r="A137" s="9">
        <v>137</v>
      </c>
      <c r="B137" s="9">
        <v>26</v>
      </c>
      <c r="C137" s="9" t="s">
        <v>13</v>
      </c>
      <c r="D137" s="9" t="s">
        <v>22</v>
      </c>
      <c r="E137" s="9" t="s">
        <v>426</v>
      </c>
      <c r="F137" s="9" t="s">
        <v>427</v>
      </c>
      <c r="G137" s="10">
        <v>55050</v>
      </c>
      <c r="H137" s="10">
        <f t="shared" si="13"/>
        <v>50125</v>
      </c>
      <c r="I137" s="10">
        <v>4925</v>
      </c>
      <c r="J137" s="10">
        <v>36</v>
      </c>
      <c r="K137" s="10">
        <v>36</v>
      </c>
      <c r="L137" s="9">
        <v>8</v>
      </c>
      <c r="M137" s="9">
        <f t="shared" si="11"/>
        <v>28</v>
      </c>
      <c r="N137" s="9" t="s">
        <v>451</v>
      </c>
      <c r="O137" s="10">
        <f t="shared" si="12"/>
        <v>1403500</v>
      </c>
      <c r="P137" s="88">
        <f>SUM(O125:O137)</f>
        <v>24243550</v>
      </c>
      <c r="Q137" s="10">
        <f t="shared" si="10"/>
        <v>137900</v>
      </c>
      <c r="R137" s="9">
        <f t="shared" si="9"/>
        <v>0</v>
      </c>
      <c r="S137" s="9"/>
      <c r="T137" s="4" t="s">
        <v>284</v>
      </c>
      <c r="U137" s="2" t="s">
        <v>454</v>
      </c>
    </row>
    <row r="138" spans="1:21">
      <c r="A138" s="9">
        <v>138</v>
      </c>
      <c r="B138" s="9">
        <v>28</v>
      </c>
      <c r="C138" s="9" t="s">
        <v>13</v>
      </c>
      <c r="D138" s="9" t="s">
        <v>22</v>
      </c>
      <c r="E138" s="9" t="s">
        <v>419</v>
      </c>
      <c r="F138" s="9" t="s">
        <v>58</v>
      </c>
      <c r="G138" s="10">
        <v>59950</v>
      </c>
      <c r="H138" s="10">
        <f t="shared" si="13"/>
        <v>51600</v>
      </c>
      <c r="I138" s="10">
        <v>8350</v>
      </c>
      <c r="J138" s="10">
        <v>15</v>
      </c>
      <c r="K138" s="10">
        <v>15</v>
      </c>
      <c r="L138" s="9">
        <v>0</v>
      </c>
      <c r="M138" s="9">
        <f t="shared" si="11"/>
        <v>15</v>
      </c>
      <c r="N138" s="9" t="s">
        <v>384</v>
      </c>
      <c r="O138" s="10">
        <f t="shared" si="12"/>
        <v>774000</v>
      </c>
      <c r="P138" s="88">
        <f>O138</f>
        <v>774000</v>
      </c>
      <c r="Q138" s="10">
        <f t="shared" si="10"/>
        <v>125250</v>
      </c>
      <c r="R138" s="9">
        <f t="shared" si="9"/>
        <v>0</v>
      </c>
      <c r="S138" s="9"/>
      <c r="T138" s="4" t="s">
        <v>284</v>
      </c>
    </row>
    <row r="139" spans="1:21">
      <c r="A139" s="9">
        <v>139</v>
      </c>
      <c r="B139" s="9">
        <v>29</v>
      </c>
      <c r="C139" s="9" t="s">
        <v>13</v>
      </c>
      <c r="D139" s="9" t="s">
        <v>22</v>
      </c>
      <c r="E139" s="9" t="s">
        <v>64</v>
      </c>
      <c r="F139" s="9" t="s">
        <v>251</v>
      </c>
      <c r="G139" s="10">
        <v>67000</v>
      </c>
      <c r="H139" s="10">
        <f t="shared" si="13"/>
        <v>62375</v>
      </c>
      <c r="I139" s="10">
        <v>4625</v>
      </c>
      <c r="J139" s="10">
        <v>4</v>
      </c>
      <c r="K139" s="10">
        <v>4</v>
      </c>
      <c r="L139" s="9">
        <v>0</v>
      </c>
      <c r="M139" s="9">
        <f t="shared" si="11"/>
        <v>4</v>
      </c>
      <c r="N139" s="9" t="s">
        <v>257</v>
      </c>
      <c r="O139" s="10">
        <f t="shared" si="12"/>
        <v>249500</v>
      </c>
      <c r="P139" s="88">
        <f>O139</f>
        <v>249500</v>
      </c>
      <c r="Q139" s="10">
        <f t="shared" si="10"/>
        <v>18500</v>
      </c>
      <c r="R139" s="9">
        <f t="shared" si="9"/>
        <v>0</v>
      </c>
      <c r="S139" s="9" t="s">
        <v>443</v>
      </c>
      <c r="T139" s="4" t="s">
        <v>284</v>
      </c>
    </row>
    <row r="140" spans="1:21">
      <c r="A140" s="9">
        <v>140</v>
      </c>
      <c r="B140" s="9">
        <v>30</v>
      </c>
      <c r="C140" s="9" t="s">
        <v>13</v>
      </c>
      <c r="D140" s="9" t="s">
        <v>21</v>
      </c>
      <c r="E140" s="9" t="s">
        <v>163</v>
      </c>
      <c r="F140" s="9" t="s">
        <v>398</v>
      </c>
      <c r="G140" s="10">
        <v>65300</v>
      </c>
      <c r="H140" s="10">
        <f t="shared" si="13"/>
        <v>59250</v>
      </c>
      <c r="I140" s="10">
        <v>6050</v>
      </c>
      <c r="J140" s="10">
        <v>36</v>
      </c>
      <c r="K140" s="10">
        <v>36</v>
      </c>
      <c r="L140" s="9">
        <v>2</v>
      </c>
      <c r="M140" s="9">
        <f t="shared" si="11"/>
        <v>34</v>
      </c>
      <c r="N140" s="9" t="s">
        <v>446</v>
      </c>
      <c r="O140" s="10">
        <f t="shared" si="12"/>
        <v>2014500</v>
      </c>
      <c r="P140" s="88">
        <f>O140</f>
        <v>2014500</v>
      </c>
      <c r="Q140" s="10">
        <f t="shared" si="10"/>
        <v>205700</v>
      </c>
      <c r="R140" s="9">
        <f t="shared" si="9"/>
        <v>0</v>
      </c>
      <c r="S140" s="9" t="s">
        <v>447</v>
      </c>
      <c r="T140" s="4" t="s">
        <v>284</v>
      </c>
      <c r="U140" s="2" t="s">
        <v>445</v>
      </c>
    </row>
    <row r="141" spans="1:21">
      <c r="A141" s="9">
        <v>141</v>
      </c>
      <c r="B141" s="9">
        <v>30</v>
      </c>
      <c r="C141" s="9" t="s">
        <v>13</v>
      </c>
      <c r="D141" s="9" t="s">
        <v>21</v>
      </c>
      <c r="E141" s="9" t="s">
        <v>83</v>
      </c>
      <c r="F141" s="9" t="s">
        <v>38</v>
      </c>
      <c r="G141" s="10">
        <v>48000</v>
      </c>
      <c r="H141" s="10">
        <f t="shared" si="13"/>
        <v>42875</v>
      </c>
      <c r="I141" s="10">
        <v>5125</v>
      </c>
      <c r="J141" s="10">
        <v>36</v>
      </c>
      <c r="K141" s="10">
        <v>36</v>
      </c>
      <c r="L141" s="9">
        <v>0</v>
      </c>
      <c r="M141" s="9">
        <f t="shared" si="11"/>
        <v>36</v>
      </c>
      <c r="N141" s="9" t="s">
        <v>472</v>
      </c>
      <c r="O141" s="10">
        <f t="shared" si="12"/>
        <v>1543500</v>
      </c>
      <c r="P141" s="94">
        <f>O141</f>
        <v>1543500</v>
      </c>
      <c r="Q141" s="10">
        <f t="shared" si="10"/>
        <v>184500</v>
      </c>
      <c r="R141" s="9">
        <f t="shared" si="9"/>
        <v>0</v>
      </c>
      <c r="S141" s="9"/>
      <c r="T141" s="4" t="s">
        <v>284</v>
      </c>
    </row>
    <row r="142" spans="1:21">
      <c r="A142" s="9">
        <v>142</v>
      </c>
      <c r="B142" s="9">
        <v>30</v>
      </c>
      <c r="C142" s="9" t="s">
        <v>13</v>
      </c>
      <c r="D142" s="9" t="s">
        <v>22</v>
      </c>
      <c r="E142" s="9" t="s">
        <v>473</v>
      </c>
      <c r="F142" s="9" t="s">
        <v>66</v>
      </c>
      <c r="G142" s="10">
        <v>95000</v>
      </c>
      <c r="H142" s="10">
        <f t="shared" si="13"/>
        <v>89800</v>
      </c>
      <c r="I142" s="10">
        <v>5200</v>
      </c>
      <c r="J142" s="10">
        <v>36</v>
      </c>
      <c r="K142" s="10">
        <v>36</v>
      </c>
      <c r="L142" s="9">
        <v>17</v>
      </c>
      <c r="M142" s="9">
        <f t="shared" si="11"/>
        <v>19</v>
      </c>
      <c r="N142" s="9" t="s">
        <v>476</v>
      </c>
      <c r="O142" s="10">
        <f t="shared" si="12"/>
        <v>1706200</v>
      </c>
      <c r="P142" s="88"/>
      <c r="Q142" s="10">
        <f t="shared" si="10"/>
        <v>98800</v>
      </c>
      <c r="R142" s="9">
        <f t="shared" si="9"/>
        <v>0</v>
      </c>
      <c r="S142" s="9" t="s">
        <v>477</v>
      </c>
      <c r="T142" s="4" t="s">
        <v>284</v>
      </c>
    </row>
    <row r="143" spans="1:21">
      <c r="A143" s="9">
        <v>143</v>
      </c>
      <c r="B143" s="9">
        <v>30</v>
      </c>
      <c r="C143" s="9" t="s">
        <v>13</v>
      </c>
      <c r="D143" s="9" t="s">
        <v>22</v>
      </c>
      <c r="E143" s="9" t="s">
        <v>474</v>
      </c>
      <c r="F143" s="9" t="s">
        <v>66</v>
      </c>
      <c r="G143" s="10">
        <v>87000</v>
      </c>
      <c r="H143" s="10">
        <f t="shared" si="13"/>
        <v>81800</v>
      </c>
      <c r="I143" s="10">
        <v>5200</v>
      </c>
      <c r="J143" s="10">
        <v>36</v>
      </c>
      <c r="K143" s="10">
        <v>36</v>
      </c>
      <c r="L143" s="9">
        <v>1</v>
      </c>
      <c r="M143" s="9">
        <f t="shared" si="11"/>
        <v>35</v>
      </c>
      <c r="N143" s="9" t="s">
        <v>476</v>
      </c>
      <c r="O143" s="10">
        <f t="shared" si="12"/>
        <v>2863000</v>
      </c>
      <c r="P143" s="88"/>
      <c r="Q143" s="10">
        <f t="shared" si="10"/>
        <v>182000</v>
      </c>
      <c r="R143" s="9">
        <f t="shared" si="9"/>
        <v>0</v>
      </c>
      <c r="S143" s="9" t="s">
        <v>478</v>
      </c>
      <c r="T143" s="4" t="s">
        <v>284</v>
      </c>
    </row>
    <row r="144" spans="1:21">
      <c r="A144" s="9">
        <v>144</v>
      </c>
      <c r="B144" s="9">
        <v>30</v>
      </c>
      <c r="C144" s="9" t="s">
        <v>13</v>
      </c>
      <c r="D144" s="9" t="s">
        <v>22</v>
      </c>
      <c r="E144" s="9" t="s">
        <v>475</v>
      </c>
      <c r="F144" s="9" t="s">
        <v>66</v>
      </c>
      <c r="G144" s="10">
        <v>87000</v>
      </c>
      <c r="H144" s="10">
        <f t="shared" si="13"/>
        <v>81800</v>
      </c>
      <c r="I144" s="10">
        <v>5200</v>
      </c>
      <c r="J144" s="10">
        <v>36</v>
      </c>
      <c r="K144" s="10">
        <v>36</v>
      </c>
      <c r="L144" s="9">
        <v>6</v>
      </c>
      <c r="M144" s="9">
        <f t="shared" si="11"/>
        <v>30</v>
      </c>
      <c r="N144" s="9" t="s">
        <v>476</v>
      </c>
      <c r="O144" s="10">
        <f t="shared" si="12"/>
        <v>2454000</v>
      </c>
      <c r="P144" s="88">
        <f>SUM(O142:O144)</f>
        <v>7023200</v>
      </c>
      <c r="Q144" s="10">
        <f t="shared" si="10"/>
        <v>156000</v>
      </c>
      <c r="R144" s="9">
        <f t="shared" si="9"/>
        <v>0</v>
      </c>
      <c r="S144" s="9" t="s">
        <v>478</v>
      </c>
      <c r="T144" s="4" t="s">
        <v>284</v>
      </c>
    </row>
    <row r="145" spans="1:21">
      <c r="A145" s="9">
        <v>145</v>
      </c>
      <c r="B145" s="9">
        <v>30</v>
      </c>
      <c r="C145" s="9" t="s">
        <v>13</v>
      </c>
      <c r="D145" s="9" t="s">
        <v>22</v>
      </c>
      <c r="E145" s="9" t="s">
        <v>479</v>
      </c>
      <c r="F145" s="9" t="s">
        <v>427</v>
      </c>
      <c r="G145" s="10">
        <v>54050</v>
      </c>
      <c r="H145" s="10">
        <f t="shared" si="13"/>
        <v>49125</v>
      </c>
      <c r="I145" s="10">
        <v>4925</v>
      </c>
      <c r="J145" s="10">
        <v>36</v>
      </c>
      <c r="K145" s="10">
        <v>36</v>
      </c>
      <c r="L145" s="9">
        <v>5</v>
      </c>
      <c r="M145" s="9">
        <f t="shared" si="11"/>
        <v>31</v>
      </c>
      <c r="N145" s="9" t="s">
        <v>451</v>
      </c>
      <c r="O145" s="10">
        <f t="shared" si="12"/>
        <v>1522875</v>
      </c>
      <c r="P145" s="88">
        <f>O145</f>
        <v>1522875</v>
      </c>
      <c r="Q145" s="10">
        <f t="shared" si="10"/>
        <v>152675</v>
      </c>
      <c r="R145" s="9">
        <f t="shared" si="9"/>
        <v>0</v>
      </c>
      <c r="S145" s="9" t="s">
        <v>280</v>
      </c>
      <c r="T145" s="4" t="s">
        <v>284</v>
      </c>
      <c r="U145" s="2" t="s">
        <v>480</v>
      </c>
    </row>
    <row r="146" spans="1:21">
      <c r="A146" s="9">
        <v>146</v>
      </c>
      <c r="B146" s="9">
        <v>30</v>
      </c>
      <c r="C146" s="9" t="s">
        <v>13</v>
      </c>
      <c r="D146" s="9" t="s">
        <v>22</v>
      </c>
      <c r="E146" s="9" t="s">
        <v>75</v>
      </c>
      <c r="F146" s="9" t="s">
        <v>481</v>
      </c>
      <c r="G146" s="10">
        <v>68650</v>
      </c>
      <c r="H146" s="10">
        <f t="shared" si="13"/>
        <v>61000</v>
      </c>
      <c r="I146" s="10">
        <v>7650</v>
      </c>
      <c r="J146" s="10">
        <v>36</v>
      </c>
      <c r="K146" s="10">
        <v>36</v>
      </c>
      <c r="L146" s="9">
        <v>0</v>
      </c>
      <c r="M146" s="9">
        <f t="shared" si="11"/>
        <v>36</v>
      </c>
      <c r="N146" s="9" t="s">
        <v>482</v>
      </c>
      <c r="O146" s="10">
        <f t="shared" si="12"/>
        <v>2196000</v>
      </c>
      <c r="P146" s="88">
        <f>O146</f>
        <v>2196000</v>
      </c>
      <c r="Q146" s="10">
        <f t="shared" si="10"/>
        <v>275400</v>
      </c>
      <c r="R146" s="9">
        <f t="shared" si="9"/>
        <v>0</v>
      </c>
      <c r="S146" s="9"/>
      <c r="T146" s="4" t="s">
        <v>284</v>
      </c>
    </row>
    <row r="147" spans="1:21">
      <c r="A147" s="9">
        <v>147</v>
      </c>
      <c r="B147" s="9">
        <v>31</v>
      </c>
      <c r="C147" s="9" t="s">
        <v>13</v>
      </c>
      <c r="D147" s="9" t="s">
        <v>22</v>
      </c>
      <c r="E147" s="9" t="s">
        <v>491</v>
      </c>
      <c r="F147" s="9" t="s">
        <v>492</v>
      </c>
      <c r="G147" s="10">
        <v>69000</v>
      </c>
      <c r="H147" s="10">
        <f t="shared" si="13"/>
        <v>60650</v>
      </c>
      <c r="I147" s="10">
        <v>8350</v>
      </c>
      <c r="J147" s="10">
        <v>15</v>
      </c>
      <c r="K147" s="10">
        <v>15</v>
      </c>
      <c r="L147" s="9">
        <v>0</v>
      </c>
      <c r="M147" s="9">
        <f t="shared" si="11"/>
        <v>15</v>
      </c>
      <c r="N147" s="9" t="s">
        <v>493</v>
      </c>
      <c r="O147" s="10">
        <f t="shared" si="12"/>
        <v>909750</v>
      </c>
      <c r="P147" s="88">
        <f>O147</f>
        <v>909750</v>
      </c>
      <c r="Q147" s="10">
        <f t="shared" si="10"/>
        <v>125250</v>
      </c>
      <c r="R147" s="9">
        <f t="shared" si="9"/>
        <v>0</v>
      </c>
      <c r="S147" s="9"/>
      <c r="T147" s="4" t="s">
        <v>284</v>
      </c>
    </row>
    <row r="148" spans="1:21">
      <c r="A148" s="9">
        <v>148</v>
      </c>
      <c r="B148" s="9">
        <v>31</v>
      </c>
      <c r="C148" s="9" t="s">
        <v>13</v>
      </c>
      <c r="D148" s="9" t="s">
        <v>21</v>
      </c>
      <c r="E148" s="9" t="s">
        <v>172</v>
      </c>
      <c r="F148" s="9" t="s">
        <v>331</v>
      </c>
      <c r="G148" s="10">
        <v>68000</v>
      </c>
      <c r="H148" s="10">
        <f t="shared" si="13"/>
        <v>59750</v>
      </c>
      <c r="I148" s="10">
        <v>8250</v>
      </c>
      <c r="J148" s="10">
        <v>36</v>
      </c>
      <c r="K148" s="10">
        <v>36</v>
      </c>
      <c r="L148" s="9">
        <v>0</v>
      </c>
      <c r="M148" s="9">
        <f t="shared" si="11"/>
        <v>36</v>
      </c>
      <c r="N148" s="9" t="s">
        <v>527</v>
      </c>
      <c r="O148" s="10">
        <f t="shared" si="12"/>
        <v>2151000</v>
      </c>
      <c r="P148" s="88">
        <f>O148</f>
        <v>2151000</v>
      </c>
      <c r="Q148" s="10">
        <f t="shared" si="10"/>
        <v>297000</v>
      </c>
      <c r="R148" s="9">
        <f t="shared" si="9"/>
        <v>0</v>
      </c>
      <c r="S148" s="9"/>
      <c r="T148" s="4" t="s">
        <v>284</v>
      </c>
    </row>
    <row r="149" spans="1:21">
      <c r="A149" s="9">
        <v>149</v>
      </c>
      <c r="B149" s="9">
        <v>31</v>
      </c>
      <c r="C149" s="9" t="s">
        <v>13</v>
      </c>
      <c r="D149" s="9" t="s">
        <v>22</v>
      </c>
      <c r="E149" s="9" t="s">
        <v>498</v>
      </c>
      <c r="F149" s="9" t="s">
        <v>58</v>
      </c>
      <c r="G149" s="10">
        <v>48950</v>
      </c>
      <c r="H149" s="10">
        <f t="shared" si="13"/>
        <v>40600</v>
      </c>
      <c r="I149" s="10">
        <v>8350</v>
      </c>
      <c r="J149" s="10">
        <v>15</v>
      </c>
      <c r="K149" s="10">
        <v>15</v>
      </c>
      <c r="L149" s="9">
        <v>0</v>
      </c>
      <c r="M149" s="9">
        <f t="shared" si="11"/>
        <v>15</v>
      </c>
      <c r="N149" s="9" t="s">
        <v>511</v>
      </c>
      <c r="O149" s="10">
        <f t="shared" si="12"/>
        <v>609000</v>
      </c>
      <c r="P149" s="88"/>
      <c r="Q149" s="10">
        <f t="shared" si="10"/>
        <v>125250</v>
      </c>
      <c r="R149" s="9">
        <f t="shared" si="9"/>
        <v>0</v>
      </c>
      <c r="S149" s="9"/>
      <c r="T149" s="4" t="s">
        <v>284</v>
      </c>
    </row>
    <row r="150" spans="1:21">
      <c r="A150" s="9">
        <v>150</v>
      </c>
      <c r="B150" s="9">
        <v>31</v>
      </c>
      <c r="C150" s="9" t="s">
        <v>13</v>
      </c>
      <c r="D150" s="9" t="s">
        <v>22</v>
      </c>
      <c r="E150" s="9" t="s">
        <v>499</v>
      </c>
      <c r="F150" s="9" t="s">
        <v>58</v>
      </c>
      <c r="G150" s="10">
        <v>48950</v>
      </c>
      <c r="H150" s="10">
        <f t="shared" si="13"/>
        <v>40600</v>
      </c>
      <c r="I150" s="10">
        <v>8350</v>
      </c>
      <c r="J150" s="10">
        <v>15</v>
      </c>
      <c r="K150" s="10">
        <v>15</v>
      </c>
      <c r="L150" s="9">
        <v>0</v>
      </c>
      <c r="M150" s="9">
        <f t="shared" si="11"/>
        <v>15</v>
      </c>
      <c r="N150" s="9" t="s">
        <v>511</v>
      </c>
      <c r="O150" s="10">
        <f t="shared" si="12"/>
        <v>609000</v>
      </c>
      <c r="P150" s="88">
        <f>SUM(O149:O150)</f>
        <v>1218000</v>
      </c>
      <c r="Q150" s="10">
        <f t="shared" si="10"/>
        <v>125250</v>
      </c>
      <c r="R150" s="9">
        <f t="shared" si="9"/>
        <v>0</v>
      </c>
      <c r="S150" s="9"/>
      <c r="T150" s="4" t="s">
        <v>284</v>
      </c>
    </row>
    <row r="151" spans="1:21">
      <c r="A151" s="9">
        <v>151</v>
      </c>
      <c r="B151" s="9">
        <v>31</v>
      </c>
      <c r="C151" s="9" t="s">
        <v>13</v>
      </c>
      <c r="D151" s="9" t="s">
        <v>22</v>
      </c>
      <c r="E151" s="9" t="s">
        <v>500</v>
      </c>
      <c r="F151" s="9" t="s">
        <v>502</v>
      </c>
      <c r="G151" s="10">
        <v>68000</v>
      </c>
      <c r="H151" s="10">
        <f t="shared" si="13"/>
        <v>59450</v>
      </c>
      <c r="I151" s="10">
        <v>8550</v>
      </c>
      <c r="J151" s="10">
        <v>36</v>
      </c>
      <c r="K151" s="10">
        <v>36</v>
      </c>
      <c r="L151" s="9">
        <v>0</v>
      </c>
      <c r="M151" s="9">
        <f t="shared" si="11"/>
        <v>36</v>
      </c>
      <c r="N151" s="9" t="s">
        <v>513</v>
      </c>
      <c r="O151" s="10">
        <f t="shared" si="12"/>
        <v>2140200</v>
      </c>
      <c r="P151" s="88"/>
      <c r="Q151" s="10">
        <f t="shared" si="10"/>
        <v>307800</v>
      </c>
      <c r="R151" s="9">
        <f t="shared" si="9"/>
        <v>0</v>
      </c>
      <c r="S151" s="9"/>
      <c r="T151" s="4" t="s">
        <v>284</v>
      </c>
    </row>
    <row r="152" spans="1:21">
      <c r="A152" s="9">
        <v>152</v>
      </c>
      <c r="B152" s="9">
        <v>31</v>
      </c>
      <c r="C152" s="9" t="s">
        <v>13</v>
      </c>
      <c r="D152" s="9" t="s">
        <v>22</v>
      </c>
      <c r="E152" s="9" t="s">
        <v>501</v>
      </c>
      <c r="F152" s="9" t="s">
        <v>502</v>
      </c>
      <c r="G152" s="10">
        <v>69000</v>
      </c>
      <c r="H152" s="10">
        <f t="shared" si="13"/>
        <v>63700</v>
      </c>
      <c r="I152" s="10">
        <v>5300</v>
      </c>
      <c r="J152" s="10">
        <v>36</v>
      </c>
      <c r="K152" s="10">
        <v>34</v>
      </c>
      <c r="L152" s="9">
        <v>0</v>
      </c>
      <c r="M152" s="9">
        <f t="shared" si="11"/>
        <v>34</v>
      </c>
      <c r="N152" s="9" t="s">
        <v>512</v>
      </c>
      <c r="O152" s="10">
        <f t="shared" si="12"/>
        <v>2165800</v>
      </c>
      <c r="P152" s="88"/>
      <c r="Q152" s="10">
        <f t="shared" si="10"/>
        <v>180200</v>
      </c>
      <c r="R152" s="9">
        <f t="shared" si="9"/>
        <v>2</v>
      </c>
      <c r="S152" s="9"/>
      <c r="T152" s="4" t="s">
        <v>284</v>
      </c>
    </row>
    <row r="153" spans="1:21">
      <c r="A153" s="9">
        <v>153</v>
      </c>
      <c r="B153" s="9">
        <v>31</v>
      </c>
      <c r="C153" s="9" t="s">
        <v>13</v>
      </c>
      <c r="D153" s="9" t="s">
        <v>21</v>
      </c>
      <c r="E153" s="9" t="s">
        <v>171</v>
      </c>
      <c r="F153" s="9" t="s">
        <v>502</v>
      </c>
      <c r="G153" s="10">
        <v>65000</v>
      </c>
      <c r="H153" s="10">
        <f t="shared" si="13"/>
        <v>58000</v>
      </c>
      <c r="I153" s="10">
        <v>7000</v>
      </c>
      <c r="J153" s="10">
        <v>36</v>
      </c>
      <c r="K153" s="10">
        <v>36</v>
      </c>
      <c r="L153" s="9">
        <v>1</v>
      </c>
      <c r="M153" s="9">
        <f t="shared" si="11"/>
        <v>35</v>
      </c>
      <c r="N153" s="9" t="s">
        <v>548</v>
      </c>
      <c r="O153" s="10">
        <f t="shared" si="12"/>
        <v>2030000</v>
      </c>
      <c r="P153" s="88"/>
      <c r="Q153" s="10">
        <f t="shared" si="10"/>
        <v>245000</v>
      </c>
      <c r="R153" s="9">
        <f t="shared" si="9"/>
        <v>0</v>
      </c>
      <c r="S153" s="9" t="s">
        <v>557</v>
      </c>
      <c r="T153" s="4" t="s">
        <v>284</v>
      </c>
    </row>
    <row r="154" spans="1:21">
      <c r="A154" s="9">
        <v>154</v>
      </c>
      <c r="B154" s="9">
        <v>31</v>
      </c>
      <c r="C154" s="9" t="s">
        <v>13</v>
      </c>
      <c r="D154" s="9" t="s">
        <v>21</v>
      </c>
      <c r="E154" s="9" t="s">
        <v>159</v>
      </c>
      <c r="F154" s="9" t="s">
        <v>502</v>
      </c>
      <c r="G154" s="10">
        <v>89000</v>
      </c>
      <c r="H154" s="10">
        <f t="shared" si="13"/>
        <v>81900</v>
      </c>
      <c r="I154" s="10">
        <v>7100</v>
      </c>
      <c r="J154" s="10">
        <v>36</v>
      </c>
      <c r="K154" s="10">
        <v>36</v>
      </c>
      <c r="L154" s="9">
        <v>3</v>
      </c>
      <c r="M154" s="9">
        <f t="shared" si="11"/>
        <v>33</v>
      </c>
      <c r="N154" s="9" t="s">
        <v>549</v>
      </c>
      <c r="O154" s="10">
        <f t="shared" si="12"/>
        <v>2702700</v>
      </c>
      <c r="P154" s="88">
        <f>SUM(O151:O154)</f>
        <v>9038700</v>
      </c>
      <c r="Q154" s="10">
        <f t="shared" si="10"/>
        <v>234300</v>
      </c>
      <c r="R154" s="9">
        <f t="shared" si="9"/>
        <v>0</v>
      </c>
      <c r="S154" s="9" t="s">
        <v>558</v>
      </c>
      <c r="T154" s="4" t="s">
        <v>284</v>
      </c>
    </row>
    <row r="155" spans="1:21">
      <c r="A155" s="9">
        <v>155</v>
      </c>
      <c r="B155" s="9">
        <v>30</v>
      </c>
      <c r="C155" s="9" t="s">
        <v>13</v>
      </c>
      <c r="D155" s="9" t="s">
        <v>22</v>
      </c>
      <c r="E155" s="9" t="s">
        <v>503</v>
      </c>
      <c r="F155" s="9" t="s">
        <v>509</v>
      </c>
      <c r="G155" s="10">
        <v>71350</v>
      </c>
      <c r="H155" s="10">
        <f t="shared" si="13"/>
        <v>63400</v>
      </c>
      <c r="I155" s="10">
        <v>7950</v>
      </c>
      <c r="J155" s="10">
        <v>36</v>
      </c>
      <c r="K155" s="10">
        <v>38</v>
      </c>
      <c r="L155" s="9">
        <v>3</v>
      </c>
      <c r="M155" s="9">
        <f t="shared" si="11"/>
        <v>35</v>
      </c>
      <c r="N155" s="9"/>
      <c r="O155" s="10">
        <f t="shared" si="12"/>
        <v>2219000</v>
      </c>
      <c r="P155" s="88"/>
      <c r="Q155" s="10">
        <f t="shared" si="10"/>
        <v>278250</v>
      </c>
      <c r="R155" s="9">
        <f t="shared" si="9"/>
        <v>-2</v>
      </c>
      <c r="S155" s="9"/>
      <c r="T155" s="4" t="s">
        <v>284</v>
      </c>
    </row>
    <row r="156" spans="1:21">
      <c r="A156" s="9">
        <v>156</v>
      </c>
      <c r="B156" s="9">
        <v>30</v>
      </c>
      <c r="C156" s="9" t="s">
        <v>13</v>
      </c>
      <c r="D156" s="9" t="s">
        <v>22</v>
      </c>
      <c r="E156" s="9" t="s">
        <v>504</v>
      </c>
      <c r="F156" s="9" t="s">
        <v>509</v>
      </c>
      <c r="G156" s="10">
        <v>69350</v>
      </c>
      <c r="H156" s="10">
        <f t="shared" si="13"/>
        <v>61400</v>
      </c>
      <c r="I156" s="10">
        <v>7950</v>
      </c>
      <c r="J156" s="10">
        <v>36</v>
      </c>
      <c r="K156" s="10">
        <v>36</v>
      </c>
      <c r="L156" s="9">
        <v>0</v>
      </c>
      <c r="M156" s="9">
        <f t="shared" si="11"/>
        <v>36</v>
      </c>
      <c r="N156" s="9"/>
      <c r="O156" s="10">
        <f t="shared" si="12"/>
        <v>2210400</v>
      </c>
      <c r="P156" s="88"/>
      <c r="Q156" s="10">
        <f t="shared" si="10"/>
        <v>286200</v>
      </c>
      <c r="R156" s="9">
        <f t="shared" si="9"/>
        <v>0</v>
      </c>
      <c r="S156" s="9"/>
      <c r="T156" s="4" t="s">
        <v>284</v>
      </c>
    </row>
    <row r="157" spans="1:21">
      <c r="A157" s="9">
        <v>157</v>
      </c>
      <c r="B157" s="9">
        <v>30</v>
      </c>
      <c r="C157" s="9" t="s">
        <v>13</v>
      </c>
      <c r="D157" s="9" t="s">
        <v>22</v>
      </c>
      <c r="E157" s="9" t="s">
        <v>505</v>
      </c>
      <c r="F157" s="9" t="s">
        <v>509</v>
      </c>
      <c r="G157" s="10">
        <v>68800</v>
      </c>
      <c r="H157" s="10">
        <f t="shared" si="13"/>
        <v>61150</v>
      </c>
      <c r="I157" s="10">
        <v>7650</v>
      </c>
      <c r="J157" s="10">
        <v>36</v>
      </c>
      <c r="K157" s="10">
        <v>36</v>
      </c>
      <c r="L157" s="9">
        <v>0</v>
      </c>
      <c r="M157" s="9">
        <f t="shared" si="11"/>
        <v>36</v>
      </c>
      <c r="N157" s="9"/>
      <c r="O157" s="10">
        <f t="shared" si="12"/>
        <v>2201400</v>
      </c>
      <c r="P157" s="88"/>
      <c r="Q157" s="10">
        <f t="shared" si="10"/>
        <v>275400</v>
      </c>
      <c r="R157" s="9">
        <f t="shared" si="9"/>
        <v>0</v>
      </c>
      <c r="S157" s="9"/>
      <c r="T157" s="4" t="s">
        <v>284</v>
      </c>
    </row>
    <row r="158" spans="1:21">
      <c r="A158" s="9">
        <v>158</v>
      </c>
      <c r="B158" s="9">
        <v>30</v>
      </c>
      <c r="C158" s="9" t="s">
        <v>13</v>
      </c>
      <c r="D158" s="9" t="s">
        <v>22</v>
      </c>
      <c r="E158" s="9" t="s">
        <v>506</v>
      </c>
      <c r="F158" s="9" t="s">
        <v>509</v>
      </c>
      <c r="G158" s="10">
        <v>66500</v>
      </c>
      <c r="H158" s="10">
        <f t="shared" si="13"/>
        <v>59050</v>
      </c>
      <c r="I158" s="10">
        <v>7450</v>
      </c>
      <c r="J158" s="10">
        <v>36</v>
      </c>
      <c r="K158" s="10">
        <v>36</v>
      </c>
      <c r="L158" s="9">
        <v>0</v>
      </c>
      <c r="M158" s="9">
        <f t="shared" si="11"/>
        <v>36</v>
      </c>
      <c r="N158" s="9"/>
      <c r="O158" s="10">
        <f t="shared" si="12"/>
        <v>2125800</v>
      </c>
      <c r="P158" s="88"/>
      <c r="Q158" s="10">
        <f t="shared" si="10"/>
        <v>268200</v>
      </c>
      <c r="R158" s="9">
        <f t="shared" si="9"/>
        <v>0</v>
      </c>
      <c r="S158" s="9" t="s">
        <v>520</v>
      </c>
      <c r="T158" s="4" t="s">
        <v>284</v>
      </c>
    </row>
    <row r="159" spans="1:21">
      <c r="A159" s="9">
        <v>159</v>
      </c>
      <c r="B159" s="9">
        <v>30</v>
      </c>
      <c r="C159" s="9" t="s">
        <v>13</v>
      </c>
      <c r="D159" s="9" t="s">
        <v>22</v>
      </c>
      <c r="E159" s="9" t="s">
        <v>510</v>
      </c>
      <c r="F159" s="9" t="s">
        <v>509</v>
      </c>
      <c r="G159" s="10">
        <v>71050</v>
      </c>
      <c r="H159" s="10">
        <f t="shared" si="13"/>
        <v>63400</v>
      </c>
      <c r="I159" s="10">
        <v>7650</v>
      </c>
      <c r="J159" s="10">
        <v>36</v>
      </c>
      <c r="K159" s="10">
        <v>36</v>
      </c>
      <c r="L159" s="9">
        <v>0</v>
      </c>
      <c r="M159" s="9">
        <f t="shared" si="11"/>
        <v>36</v>
      </c>
      <c r="N159" s="9"/>
      <c r="O159" s="10">
        <f t="shared" si="12"/>
        <v>2282400</v>
      </c>
      <c r="P159" s="88"/>
      <c r="Q159" s="10">
        <f t="shared" si="10"/>
        <v>275400</v>
      </c>
      <c r="R159" s="9">
        <f t="shared" si="9"/>
        <v>0</v>
      </c>
      <c r="S159" s="9"/>
      <c r="T159" s="4" t="s">
        <v>284</v>
      </c>
    </row>
    <row r="160" spans="1:21">
      <c r="A160" s="9">
        <v>160</v>
      </c>
      <c r="B160" s="9">
        <v>30</v>
      </c>
      <c r="C160" s="9" t="s">
        <v>13</v>
      </c>
      <c r="D160" s="9" t="s">
        <v>22</v>
      </c>
      <c r="E160" s="9" t="s">
        <v>507</v>
      </c>
      <c r="F160" s="9" t="s">
        <v>509</v>
      </c>
      <c r="G160" s="10">
        <v>68800</v>
      </c>
      <c r="H160" s="10">
        <f t="shared" si="13"/>
        <v>61150</v>
      </c>
      <c r="I160" s="10">
        <v>7650</v>
      </c>
      <c r="J160" s="10">
        <v>36</v>
      </c>
      <c r="K160" s="10">
        <v>36</v>
      </c>
      <c r="L160" s="9">
        <v>0</v>
      </c>
      <c r="M160" s="9">
        <f t="shared" si="11"/>
        <v>36</v>
      </c>
      <c r="N160" s="9"/>
      <c r="O160" s="10">
        <f t="shared" si="12"/>
        <v>2201400</v>
      </c>
      <c r="P160" s="88"/>
      <c r="Q160" s="10">
        <f t="shared" si="10"/>
        <v>275400</v>
      </c>
      <c r="R160" s="9">
        <f t="shared" si="9"/>
        <v>0</v>
      </c>
      <c r="S160" s="9"/>
      <c r="T160" s="4" t="s">
        <v>284</v>
      </c>
    </row>
    <row r="161" spans="1:20">
      <c r="A161" s="9">
        <v>161</v>
      </c>
      <c r="B161" s="9">
        <v>30</v>
      </c>
      <c r="C161" s="9" t="s">
        <v>13</v>
      </c>
      <c r="D161" s="9" t="s">
        <v>22</v>
      </c>
      <c r="E161" s="9" t="s">
        <v>508</v>
      </c>
      <c r="F161" s="9" t="s">
        <v>509</v>
      </c>
      <c r="G161" s="10">
        <v>70000</v>
      </c>
      <c r="H161" s="10">
        <f t="shared" si="13"/>
        <v>61350</v>
      </c>
      <c r="I161" s="10">
        <v>8650</v>
      </c>
      <c r="J161" s="10">
        <v>36</v>
      </c>
      <c r="K161" s="10">
        <v>36</v>
      </c>
      <c r="L161" s="9">
        <v>0</v>
      </c>
      <c r="M161" s="9">
        <f t="shared" si="11"/>
        <v>36</v>
      </c>
      <c r="N161" s="9"/>
      <c r="O161" s="10">
        <f t="shared" si="12"/>
        <v>2208600</v>
      </c>
      <c r="P161" s="88"/>
      <c r="Q161" s="10">
        <f t="shared" si="10"/>
        <v>311400</v>
      </c>
      <c r="R161" s="9">
        <f t="shared" si="9"/>
        <v>0</v>
      </c>
      <c r="S161" s="9"/>
      <c r="T161" s="4" t="s">
        <v>284</v>
      </c>
    </row>
    <row r="162" spans="1:20">
      <c r="A162" s="9">
        <v>162</v>
      </c>
      <c r="B162" s="9">
        <v>30</v>
      </c>
      <c r="C162" s="9" t="s">
        <v>13</v>
      </c>
      <c r="D162" s="9" t="s">
        <v>21</v>
      </c>
      <c r="E162" s="9" t="s">
        <v>125</v>
      </c>
      <c r="F162" s="9" t="s">
        <v>509</v>
      </c>
      <c r="G162" s="10">
        <v>78850</v>
      </c>
      <c r="H162" s="10">
        <f t="shared" si="13"/>
        <v>71300</v>
      </c>
      <c r="I162" s="10">
        <v>7550</v>
      </c>
      <c r="J162" s="10">
        <v>36</v>
      </c>
      <c r="K162" s="10">
        <v>40</v>
      </c>
      <c r="L162" s="9">
        <v>0</v>
      </c>
      <c r="M162" s="9">
        <f t="shared" si="11"/>
        <v>40</v>
      </c>
      <c r="N162" s="9"/>
      <c r="O162" s="10">
        <f t="shared" si="12"/>
        <v>2852000</v>
      </c>
      <c r="P162" s="88">
        <f>SUM(O155:O162)</f>
        <v>18301000</v>
      </c>
      <c r="Q162" s="10">
        <f t="shared" si="10"/>
        <v>302000</v>
      </c>
      <c r="R162" s="9">
        <f t="shared" si="9"/>
        <v>-4</v>
      </c>
      <c r="S162" s="9"/>
      <c r="T162" s="4" t="s">
        <v>284</v>
      </c>
    </row>
    <row r="163" spans="1:20">
      <c r="A163" s="9">
        <v>163</v>
      </c>
      <c r="B163" s="9">
        <v>1</v>
      </c>
      <c r="C163" s="9" t="s">
        <v>14</v>
      </c>
      <c r="D163" s="9" t="s">
        <v>21</v>
      </c>
      <c r="E163" s="9" t="s">
        <v>114</v>
      </c>
      <c r="F163" s="9" t="s">
        <v>38</v>
      </c>
      <c r="G163" s="10">
        <v>101500</v>
      </c>
      <c r="H163" s="10">
        <f t="shared" si="13"/>
        <v>94450</v>
      </c>
      <c r="I163" s="10">
        <v>7050</v>
      </c>
      <c r="J163" s="10">
        <v>36</v>
      </c>
      <c r="K163" s="10">
        <v>36</v>
      </c>
      <c r="L163" s="9">
        <v>0</v>
      </c>
      <c r="M163" s="9">
        <f t="shared" si="11"/>
        <v>36</v>
      </c>
      <c r="N163" s="9" t="s">
        <v>519</v>
      </c>
      <c r="O163" s="10">
        <f t="shared" si="12"/>
        <v>3400200</v>
      </c>
      <c r="P163" s="88"/>
      <c r="Q163" s="10">
        <f t="shared" si="10"/>
        <v>253800</v>
      </c>
      <c r="R163" s="9">
        <f t="shared" si="9"/>
        <v>0</v>
      </c>
      <c r="S163" s="9"/>
      <c r="T163" s="4" t="s">
        <v>284</v>
      </c>
    </row>
    <row r="164" spans="1:20">
      <c r="A164" s="9">
        <v>164</v>
      </c>
      <c r="B164" s="9">
        <v>1</v>
      </c>
      <c r="C164" s="9" t="s">
        <v>14</v>
      </c>
      <c r="D164" s="9" t="s">
        <v>21</v>
      </c>
      <c r="E164" s="9" t="s">
        <v>107</v>
      </c>
      <c r="F164" s="9" t="s">
        <v>38</v>
      </c>
      <c r="G164" s="10">
        <v>105000</v>
      </c>
      <c r="H164" s="10">
        <f t="shared" si="13"/>
        <v>96875</v>
      </c>
      <c r="I164" s="10">
        <v>8125</v>
      </c>
      <c r="J164" s="10">
        <v>36</v>
      </c>
      <c r="K164" s="10">
        <v>28</v>
      </c>
      <c r="L164" s="9">
        <v>0</v>
      </c>
      <c r="M164" s="9">
        <f t="shared" si="11"/>
        <v>28</v>
      </c>
      <c r="N164" s="9" t="s">
        <v>518</v>
      </c>
      <c r="O164" s="10">
        <f t="shared" si="12"/>
        <v>2712500</v>
      </c>
      <c r="P164" s="88">
        <f>SUM(O163:O164)</f>
        <v>6112700</v>
      </c>
      <c r="Q164" s="10">
        <f t="shared" si="10"/>
        <v>227500</v>
      </c>
      <c r="R164" s="9">
        <f t="shared" si="9"/>
        <v>8</v>
      </c>
      <c r="S164" s="9"/>
      <c r="T164" s="4" t="s">
        <v>284</v>
      </c>
    </row>
    <row r="165" spans="1:20">
      <c r="A165" s="9">
        <v>165</v>
      </c>
      <c r="B165" s="9">
        <v>1</v>
      </c>
      <c r="C165" s="9" t="s">
        <v>14</v>
      </c>
      <c r="D165" s="9" t="s">
        <v>21</v>
      </c>
      <c r="E165" s="9" t="s">
        <v>137</v>
      </c>
      <c r="F165" s="9" t="s">
        <v>514</v>
      </c>
      <c r="G165" s="10">
        <v>132500</v>
      </c>
      <c r="H165" s="10">
        <f t="shared" si="13"/>
        <v>123350</v>
      </c>
      <c r="I165" s="10">
        <v>9150</v>
      </c>
      <c r="J165" s="10">
        <v>15</v>
      </c>
      <c r="K165" s="10">
        <v>15</v>
      </c>
      <c r="L165" s="9">
        <v>0</v>
      </c>
      <c r="M165" s="9">
        <f t="shared" si="11"/>
        <v>15</v>
      </c>
      <c r="N165" s="9" t="s">
        <v>515</v>
      </c>
      <c r="O165" s="10">
        <f t="shared" si="12"/>
        <v>1850250</v>
      </c>
      <c r="P165" s="88"/>
      <c r="Q165" s="10">
        <f t="shared" si="10"/>
        <v>137250</v>
      </c>
      <c r="R165" s="9">
        <f t="shared" si="9"/>
        <v>0</v>
      </c>
      <c r="S165" s="9" t="s">
        <v>521</v>
      </c>
      <c r="T165" s="4" t="s">
        <v>284</v>
      </c>
    </row>
    <row r="166" spans="1:20">
      <c r="A166" s="9">
        <v>166</v>
      </c>
      <c r="B166" s="9">
        <v>1</v>
      </c>
      <c r="C166" s="9" t="s">
        <v>14</v>
      </c>
      <c r="D166" s="9" t="s">
        <v>21</v>
      </c>
      <c r="E166" s="9" t="s">
        <v>135</v>
      </c>
      <c r="F166" s="9" t="s">
        <v>514</v>
      </c>
      <c r="G166" s="10">
        <v>132500</v>
      </c>
      <c r="H166" s="10">
        <f t="shared" si="13"/>
        <v>123000</v>
      </c>
      <c r="I166" s="10">
        <v>9500</v>
      </c>
      <c r="J166" s="10">
        <v>15</v>
      </c>
      <c r="K166" s="10">
        <v>15</v>
      </c>
      <c r="L166" s="9">
        <v>1</v>
      </c>
      <c r="M166" s="9">
        <f t="shared" si="11"/>
        <v>14</v>
      </c>
      <c r="N166" s="9" t="s">
        <v>516</v>
      </c>
      <c r="O166" s="10">
        <f t="shared" si="12"/>
        <v>1722000</v>
      </c>
      <c r="P166" s="88">
        <f>SUM(O165:O166)</f>
        <v>3572250</v>
      </c>
      <c r="Q166" s="10">
        <f t="shared" si="10"/>
        <v>133000</v>
      </c>
      <c r="R166" s="9">
        <f t="shared" si="9"/>
        <v>0</v>
      </c>
      <c r="S166" s="9"/>
      <c r="T166" s="4" t="s">
        <v>284</v>
      </c>
    </row>
    <row r="167" spans="1:20">
      <c r="A167" s="9">
        <v>167</v>
      </c>
      <c r="B167" s="9">
        <v>1</v>
      </c>
      <c r="C167" s="9" t="s">
        <v>14</v>
      </c>
      <c r="D167" s="9" t="s">
        <v>21</v>
      </c>
      <c r="E167" s="9" t="s">
        <v>190</v>
      </c>
      <c r="F167" s="9" t="s">
        <v>54</v>
      </c>
      <c r="G167" s="10">
        <v>73350</v>
      </c>
      <c r="H167" s="10">
        <f t="shared" si="13"/>
        <v>64700</v>
      </c>
      <c r="I167" s="10">
        <v>8650</v>
      </c>
      <c r="J167" s="10">
        <v>15</v>
      </c>
      <c r="K167" s="10">
        <v>15</v>
      </c>
      <c r="L167" s="9">
        <v>0</v>
      </c>
      <c r="M167" s="9">
        <f t="shared" si="11"/>
        <v>15</v>
      </c>
      <c r="N167" s="9" t="s">
        <v>517</v>
      </c>
      <c r="O167" s="10">
        <f t="shared" si="12"/>
        <v>970500</v>
      </c>
      <c r="P167" s="88"/>
      <c r="Q167" s="10">
        <f t="shared" si="10"/>
        <v>129750</v>
      </c>
      <c r="R167" s="9">
        <f t="shared" si="9"/>
        <v>0</v>
      </c>
      <c r="S167" s="9"/>
      <c r="T167" s="4" t="s">
        <v>284</v>
      </c>
    </row>
    <row r="168" spans="1:20">
      <c r="A168" s="9">
        <v>168</v>
      </c>
      <c r="B168" s="9">
        <v>1</v>
      </c>
      <c r="C168" s="9" t="s">
        <v>14</v>
      </c>
      <c r="D168" s="9" t="s">
        <v>21</v>
      </c>
      <c r="E168" s="9" t="s">
        <v>191</v>
      </c>
      <c r="F168" s="9" t="s">
        <v>54</v>
      </c>
      <c r="G168" s="10">
        <v>73350</v>
      </c>
      <c r="H168" s="10">
        <f t="shared" si="13"/>
        <v>64700</v>
      </c>
      <c r="I168" s="10">
        <v>8650</v>
      </c>
      <c r="J168" s="10">
        <v>15</v>
      </c>
      <c r="K168" s="10">
        <v>15</v>
      </c>
      <c r="L168" s="9">
        <v>0</v>
      </c>
      <c r="M168" s="9">
        <f t="shared" si="11"/>
        <v>15</v>
      </c>
      <c r="N168" s="9" t="s">
        <v>517</v>
      </c>
      <c r="O168" s="10">
        <f t="shared" si="12"/>
        <v>970500</v>
      </c>
      <c r="P168" s="88">
        <f>SUM(O167:O168)</f>
        <v>1941000</v>
      </c>
      <c r="Q168" s="10">
        <f t="shared" si="10"/>
        <v>129750</v>
      </c>
      <c r="R168" s="9">
        <f t="shared" si="9"/>
        <v>0</v>
      </c>
      <c r="S168" s="9"/>
      <c r="T168" s="4" t="s">
        <v>284</v>
      </c>
    </row>
    <row r="169" spans="1:20">
      <c r="A169" s="9">
        <v>169</v>
      </c>
      <c r="B169" s="9">
        <v>2</v>
      </c>
      <c r="C169" s="9" t="s">
        <v>14</v>
      </c>
      <c r="D169" s="9" t="s">
        <v>21</v>
      </c>
      <c r="E169" s="9" t="s">
        <v>536</v>
      </c>
      <c r="F169" s="9" t="s">
        <v>537</v>
      </c>
      <c r="G169" s="10">
        <v>71000</v>
      </c>
      <c r="H169" s="10">
        <f t="shared" si="13"/>
        <v>65000</v>
      </c>
      <c r="I169" s="10">
        <v>6000</v>
      </c>
      <c r="J169" s="10">
        <v>36</v>
      </c>
      <c r="K169" s="10">
        <v>36</v>
      </c>
      <c r="L169" s="9">
        <v>0</v>
      </c>
      <c r="M169" s="9">
        <f t="shared" si="11"/>
        <v>36</v>
      </c>
      <c r="N169" s="9"/>
      <c r="O169" s="10">
        <f t="shared" si="12"/>
        <v>2340000</v>
      </c>
      <c r="P169" s="88">
        <f>O169</f>
        <v>2340000</v>
      </c>
      <c r="Q169" s="10">
        <f t="shared" si="10"/>
        <v>216000</v>
      </c>
      <c r="R169" s="9">
        <f t="shared" si="9"/>
        <v>0</v>
      </c>
      <c r="S169" s="9"/>
      <c r="T169" s="4" t="s">
        <v>284</v>
      </c>
    </row>
    <row r="170" spans="1:20">
      <c r="A170" s="9">
        <v>170</v>
      </c>
      <c r="B170" s="9">
        <v>2</v>
      </c>
      <c r="C170" s="9" t="s">
        <v>14</v>
      </c>
      <c r="D170" s="9" t="s">
        <v>21</v>
      </c>
      <c r="E170" s="9" t="s">
        <v>166</v>
      </c>
      <c r="F170" s="9" t="s">
        <v>538</v>
      </c>
      <c r="G170" s="10">
        <v>58100</v>
      </c>
      <c r="H170" s="10">
        <f t="shared" si="13"/>
        <v>52000</v>
      </c>
      <c r="I170" s="10">
        <v>6100</v>
      </c>
      <c r="J170" s="10">
        <v>36</v>
      </c>
      <c r="K170" s="10">
        <v>36</v>
      </c>
      <c r="L170" s="9">
        <v>0</v>
      </c>
      <c r="M170" s="9">
        <f t="shared" si="11"/>
        <v>36</v>
      </c>
      <c r="N170" s="9"/>
      <c r="O170" s="10">
        <f t="shared" si="12"/>
        <v>1872000</v>
      </c>
      <c r="P170" s="88"/>
      <c r="Q170" s="10">
        <f t="shared" si="10"/>
        <v>219600</v>
      </c>
      <c r="R170" s="9">
        <f t="shared" si="9"/>
        <v>0</v>
      </c>
      <c r="S170" s="9"/>
      <c r="T170" s="4" t="s">
        <v>284</v>
      </c>
    </row>
    <row r="171" spans="1:20">
      <c r="A171" s="9">
        <v>171</v>
      </c>
      <c r="B171" s="9">
        <v>2</v>
      </c>
      <c r="C171" s="9" t="s">
        <v>14</v>
      </c>
      <c r="D171" s="9" t="s">
        <v>21</v>
      </c>
      <c r="E171" s="9" t="s">
        <v>119</v>
      </c>
      <c r="F171" s="9" t="s">
        <v>538</v>
      </c>
      <c r="G171" s="10">
        <v>81100</v>
      </c>
      <c r="H171" s="10">
        <f t="shared" si="13"/>
        <v>74000</v>
      </c>
      <c r="I171" s="10">
        <v>7100</v>
      </c>
      <c r="J171" s="10">
        <v>36</v>
      </c>
      <c r="K171" s="10">
        <v>24</v>
      </c>
      <c r="L171" s="9">
        <v>0</v>
      </c>
      <c r="M171" s="9">
        <f t="shared" si="11"/>
        <v>24</v>
      </c>
      <c r="N171" s="9"/>
      <c r="O171" s="10">
        <f t="shared" si="12"/>
        <v>1776000</v>
      </c>
      <c r="P171" s="88">
        <f>SUM(O170:O171)</f>
        <v>3648000</v>
      </c>
      <c r="Q171" s="10">
        <f t="shared" si="10"/>
        <v>170400</v>
      </c>
      <c r="R171" s="9">
        <f t="shared" si="9"/>
        <v>12</v>
      </c>
      <c r="S171" s="9"/>
      <c r="T171" s="4" t="s">
        <v>284</v>
      </c>
    </row>
    <row r="172" spans="1:20">
      <c r="A172" s="9">
        <v>172</v>
      </c>
      <c r="B172" s="9">
        <v>2</v>
      </c>
      <c r="C172" s="9" t="s">
        <v>14</v>
      </c>
      <c r="D172" s="9" t="s">
        <v>22</v>
      </c>
      <c r="E172" s="9" t="s">
        <v>62</v>
      </c>
      <c r="F172" s="9" t="s">
        <v>481</v>
      </c>
      <c r="G172" s="10">
        <v>68650</v>
      </c>
      <c r="H172" s="10">
        <f t="shared" si="13"/>
        <v>61000</v>
      </c>
      <c r="I172" s="10">
        <v>7650</v>
      </c>
      <c r="J172" s="10">
        <v>36</v>
      </c>
      <c r="K172" s="10">
        <v>36</v>
      </c>
      <c r="L172" s="9">
        <v>0</v>
      </c>
      <c r="M172" s="9">
        <f t="shared" si="11"/>
        <v>36</v>
      </c>
      <c r="N172" s="9"/>
      <c r="O172" s="10">
        <f t="shared" si="12"/>
        <v>2196000</v>
      </c>
      <c r="P172" s="88">
        <f>O172</f>
        <v>2196000</v>
      </c>
      <c r="Q172" s="10">
        <f t="shared" si="10"/>
        <v>275400</v>
      </c>
      <c r="R172" s="9">
        <f t="shared" si="9"/>
        <v>0</v>
      </c>
      <c r="S172" s="9"/>
      <c r="T172" s="4" t="s">
        <v>284</v>
      </c>
    </row>
    <row r="173" spans="1:20">
      <c r="A173" s="9">
        <v>173</v>
      </c>
      <c r="B173" s="9">
        <v>2</v>
      </c>
      <c r="C173" s="9" t="s">
        <v>14</v>
      </c>
      <c r="D173" s="9" t="s">
        <v>21</v>
      </c>
      <c r="E173" s="9" t="s">
        <v>539</v>
      </c>
      <c r="F173" s="9" t="s">
        <v>540</v>
      </c>
      <c r="G173" s="10">
        <v>74000</v>
      </c>
      <c r="H173" s="10">
        <f t="shared" si="13"/>
        <v>65100</v>
      </c>
      <c r="I173" s="10">
        <v>8900</v>
      </c>
      <c r="J173" s="10">
        <v>15</v>
      </c>
      <c r="K173" s="10">
        <v>14</v>
      </c>
      <c r="L173" s="9">
        <v>0</v>
      </c>
      <c r="M173" s="9">
        <f t="shared" si="11"/>
        <v>14</v>
      </c>
      <c r="N173" s="9"/>
      <c r="O173" s="10">
        <f t="shared" si="12"/>
        <v>911400</v>
      </c>
      <c r="P173" s="88"/>
      <c r="Q173" s="10">
        <f t="shared" si="10"/>
        <v>124600</v>
      </c>
      <c r="R173" s="9">
        <f t="shared" si="9"/>
        <v>1</v>
      </c>
      <c r="S173" s="9"/>
      <c r="T173" s="4" t="s">
        <v>284</v>
      </c>
    </row>
    <row r="174" spans="1:20">
      <c r="A174" s="9">
        <v>174</v>
      </c>
      <c r="B174" s="9">
        <v>2</v>
      </c>
      <c r="C174" s="9" t="s">
        <v>14</v>
      </c>
      <c r="D174" s="9" t="s">
        <v>21</v>
      </c>
      <c r="E174" s="9" t="s">
        <v>186</v>
      </c>
      <c r="F174" s="9" t="s">
        <v>540</v>
      </c>
      <c r="G174" s="10">
        <v>86000</v>
      </c>
      <c r="H174" s="10">
        <f t="shared" si="13"/>
        <v>77350</v>
      </c>
      <c r="I174" s="10">
        <v>8650</v>
      </c>
      <c r="J174" s="10">
        <v>15</v>
      </c>
      <c r="K174" s="10">
        <v>15</v>
      </c>
      <c r="L174" s="9">
        <v>0</v>
      </c>
      <c r="M174" s="9">
        <f t="shared" si="11"/>
        <v>15</v>
      </c>
      <c r="N174" s="9"/>
      <c r="O174" s="10">
        <f t="shared" si="12"/>
        <v>1160250</v>
      </c>
      <c r="P174" s="88">
        <f>SUM(O173:O174)</f>
        <v>2071650</v>
      </c>
      <c r="Q174" s="10">
        <f t="shared" si="10"/>
        <v>129750</v>
      </c>
      <c r="R174" s="9">
        <f t="shared" si="9"/>
        <v>0</v>
      </c>
      <c r="S174" s="9"/>
      <c r="T174" s="4" t="s">
        <v>284</v>
      </c>
    </row>
    <row r="175" spans="1:20">
      <c r="A175" s="9">
        <v>175</v>
      </c>
      <c r="B175" s="9">
        <v>2</v>
      </c>
      <c r="C175" s="9" t="s">
        <v>14</v>
      </c>
      <c r="D175" s="9" t="s">
        <v>22</v>
      </c>
      <c r="E175" s="9" t="s">
        <v>541</v>
      </c>
      <c r="F175" s="9" t="s">
        <v>58</v>
      </c>
      <c r="G175" s="10">
        <v>58350</v>
      </c>
      <c r="H175" s="10">
        <f t="shared" si="13"/>
        <v>50000</v>
      </c>
      <c r="I175" s="10">
        <v>8350</v>
      </c>
      <c r="J175" s="10">
        <v>15</v>
      </c>
      <c r="K175" s="10">
        <v>15</v>
      </c>
      <c r="L175" s="9">
        <v>0</v>
      </c>
      <c r="M175" s="9">
        <f t="shared" si="11"/>
        <v>15</v>
      </c>
      <c r="N175" s="9"/>
      <c r="O175" s="10">
        <f t="shared" si="12"/>
        <v>750000</v>
      </c>
      <c r="P175" s="88"/>
      <c r="Q175" s="10">
        <f t="shared" si="10"/>
        <v>125250</v>
      </c>
      <c r="R175" s="9">
        <f t="shared" si="9"/>
        <v>0</v>
      </c>
      <c r="S175" s="9"/>
      <c r="T175" s="4" t="s">
        <v>284</v>
      </c>
    </row>
    <row r="176" spans="1:20">
      <c r="A176" s="9">
        <v>176</v>
      </c>
      <c r="B176" s="9">
        <v>2</v>
      </c>
      <c r="C176" s="9" t="s">
        <v>14</v>
      </c>
      <c r="D176" s="9" t="s">
        <v>22</v>
      </c>
      <c r="E176" s="9" t="s">
        <v>542</v>
      </c>
      <c r="F176" s="9" t="s">
        <v>58</v>
      </c>
      <c r="G176" s="10">
        <v>59950</v>
      </c>
      <c r="H176" s="10">
        <f t="shared" si="13"/>
        <v>51600</v>
      </c>
      <c r="I176" s="10">
        <v>8350</v>
      </c>
      <c r="J176" s="10">
        <v>15</v>
      </c>
      <c r="K176" s="10">
        <v>15</v>
      </c>
      <c r="L176" s="9">
        <v>0</v>
      </c>
      <c r="M176" s="9">
        <f t="shared" si="11"/>
        <v>15</v>
      </c>
      <c r="N176" s="9"/>
      <c r="O176" s="10">
        <f t="shared" si="12"/>
        <v>774000</v>
      </c>
      <c r="P176" s="88"/>
      <c r="Q176" s="10">
        <f t="shared" si="10"/>
        <v>125250</v>
      </c>
      <c r="R176" s="9">
        <f t="shared" si="9"/>
        <v>0</v>
      </c>
      <c r="S176" s="9"/>
      <c r="T176" s="4" t="s">
        <v>284</v>
      </c>
    </row>
    <row r="177" spans="1:20">
      <c r="A177" s="9">
        <v>177</v>
      </c>
      <c r="B177" s="9">
        <v>2</v>
      </c>
      <c r="C177" s="9" t="s">
        <v>14</v>
      </c>
      <c r="D177" s="9" t="s">
        <v>22</v>
      </c>
      <c r="E177" s="9" t="s">
        <v>543</v>
      </c>
      <c r="F177" s="9" t="s">
        <v>58</v>
      </c>
      <c r="G177" s="10">
        <v>59950</v>
      </c>
      <c r="H177" s="10">
        <f t="shared" si="13"/>
        <v>51600</v>
      </c>
      <c r="I177" s="10">
        <v>8350</v>
      </c>
      <c r="J177" s="10">
        <v>15</v>
      </c>
      <c r="K177" s="10">
        <v>15</v>
      </c>
      <c r="L177" s="9">
        <v>0</v>
      </c>
      <c r="M177" s="9">
        <f t="shared" si="11"/>
        <v>15</v>
      </c>
      <c r="N177" s="9"/>
      <c r="O177" s="10">
        <f t="shared" si="12"/>
        <v>774000</v>
      </c>
      <c r="P177" s="88">
        <f>SUM(O175:O177)</f>
        <v>2298000</v>
      </c>
      <c r="Q177" s="10">
        <f t="shared" si="10"/>
        <v>125250</v>
      </c>
      <c r="R177" s="9">
        <f t="shared" si="9"/>
        <v>0</v>
      </c>
      <c r="S177" s="9"/>
      <c r="T177" s="4" t="s">
        <v>284</v>
      </c>
    </row>
    <row r="178" spans="1:20">
      <c r="A178" s="9">
        <v>178</v>
      </c>
      <c r="B178" s="9">
        <v>2</v>
      </c>
      <c r="C178" s="9" t="s">
        <v>14</v>
      </c>
      <c r="D178" s="9" t="s">
        <v>21</v>
      </c>
      <c r="E178" s="9" t="s">
        <v>181</v>
      </c>
      <c r="F178" s="9" t="s">
        <v>502</v>
      </c>
      <c r="G178" s="10">
        <v>53000</v>
      </c>
      <c r="H178" s="10">
        <f t="shared" si="13"/>
        <v>46500</v>
      </c>
      <c r="I178" s="10">
        <v>6500</v>
      </c>
      <c r="J178" s="10">
        <v>36</v>
      </c>
      <c r="K178" s="10">
        <v>36</v>
      </c>
      <c r="L178" s="9">
        <v>0</v>
      </c>
      <c r="M178" s="9">
        <f t="shared" si="11"/>
        <v>36</v>
      </c>
      <c r="N178" s="9"/>
      <c r="O178" s="10">
        <f t="shared" si="12"/>
        <v>1674000</v>
      </c>
      <c r="P178" s="88"/>
      <c r="Q178" s="10">
        <f t="shared" si="10"/>
        <v>234000</v>
      </c>
      <c r="R178" s="9">
        <f t="shared" si="9"/>
        <v>0</v>
      </c>
      <c r="S178" s="9"/>
      <c r="T178" s="4" t="s">
        <v>284</v>
      </c>
    </row>
    <row r="179" spans="1:20">
      <c r="A179" s="9">
        <v>179</v>
      </c>
      <c r="B179" s="9">
        <v>2</v>
      </c>
      <c r="C179" s="9" t="s">
        <v>14</v>
      </c>
      <c r="D179" s="9" t="s">
        <v>21</v>
      </c>
      <c r="E179" s="9" t="s">
        <v>179</v>
      </c>
      <c r="F179" s="9" t="s">
        <v>502</v>
      </c>
      <c r="G179" s="10">
        <v>53000</v>
      </c>
      <c r="H179" s="10">
        <f t="shared" si="13"/>
        <v>46500</v>
      </c>
      <c r="I179" s="10">
        <v>6500</v>
      </c>
      <c r="J179" s="10">
        <v>36</v>
      </c>
      <c r="K179" s="10">
        <v>36</v>
      </c>
      <c r="L179" s="9">
        <v>2</v>
      </c>
      <c r="M179" s="9">
        <f t="shared" si="11"/>
        <v>34</v>
      </c>
      <c r="N179" s="9"/>
      <c r="O179" s="10">
        <f t="shared" si="12"/>
        <v>1581000</v>
      </c>
      <c r="P179" s="88"/>
      <c r="Q179" s="10">
        <f t="shared" si="10"/>
        <v>221000</v>
      </c>
      <c r="R179" s="9">
        <f t="shared" si="9"/>
        <v>0</v>
      </c>
      <c r="S179" s="9"/>
      <c r="T179" s="4" t="s">
        <v>284</v>
      </c>
    </row>
    <row r="180" spans="1:20">
      <c r="A180" s="9">
        <v>180</v>
      </c>
      <c r="B180" s="9">
        <v>2</v>
      </c>
      <c r="C180" s="9" t="s">
        <v>14</v>
      </c>
      <c r="D180" s="9" t="s">
        <v>21</v>
      </c>
      <c r="E180" s="9" t="s">
        <v>182</v>
      </c>
      <c r="F180" s="9" t="s">
        <v>502</v>
      </c>
      <c r="G180" s="10">
        <v>54500</v>
      </c>
      <c r="H180" s="10">
        <f t="shared" si="13"/>
        <v>48000</v>
      </c>
      <c r="I180" s="10">
        <v>6500</v>
      </c>
      <c r="J180" s="10">
        <v>36</v>
      </c>
      <c r="K180" s="10">
        <v>32</v>
      </c>
      <c r="L180" s="9">
        <v>0</v>
      </c>
      <c r="M180" s="9">
        <f t="shared" si="11"/>
        <v>32</v>
      </c>
      <c r="N180" s="9"/>
      <c r="O180" s="10">
        <f t="shared" si="12"/>
        <v>1536000</v>
      </c>
      <c r="P180" s="88"/>
      <c r="Q180" s="10">
        <f t="shared" si="10"/>
        <v>208000</v>
      </c>
      <c r="R180" s="9">
        <f t="shared" si="9"/>
        <v>4</v>
      </c>
      <c r="S180" s="9"/>
      <c r="T180" s="4" t="s">
        <v>284</v>
      </c>
    </row>
    <row r="181" spans="1:20">
      <c r="A181" s="9">
        <v>181</v>
      </c>
      <c r="B181" s="9">
        <v>2</v>
      </c>
      <c r="C181" s="9" t="s">
        <v>14</v>
      </c>
      <c r="D181" s="9" t="s">
        <v>21</v>
      </c>
      <c r="E181" s="9" t="s">
        <v>183</v>
      </c>
      <c r="F181" s="9" t="s">
        <v>502</v>
      </c>
      <c r="G181" s="10">
        <v>39500</v>
      </c>
      <c r="H181" s="10">
        <f t="shared" si="13"/>
        <v>33000</v>
      </c>
      <c r="I181" s="10">
        <v>6500</v>
      </c>
      <c r="J181" s="10">
        <v>36</v>
      </c>
      <c r="K181" s="10">
        <v>36</v>
      </c>
      <c r="L181" s="9">
        <v>0</v>
      </c>
      <c r="M181" s="9">
        <f t="shared" si="11"/>
        <v>36</v>
      </c>
      <c r="N181" s="9"/>
      <c r="O181" s="10">
        <f t="shared" si="12"/>
        <v>1188000</v>
      </c>
      <c r="P181" s="88">
        <f>SUM(O178:O181)</f>
        <v>5979000</v>
      </c>
      <c r="Q181" s="10">
        <f t="shared" si="10"/>
        <v>234000</v>
      </c>
      <c r="R181" s="9">
        <f t="shared" si="9"/>
        <v>0</v>
      </c>
      <c r="S181" s="9"/>
      <c r="T181" s="4" t="s">
        <v>284</v>
      </c>
    </row>
    <row r="182" spans="1:20">
      <c r="A182" s="9">
        <v>182</v>
      </c>
      <c r="B182" s="9">
        <v>2</v>
      </c>
      <c r="C182" s="9" t="s">
        <v>14</v>
      </c>
      <c r="D182" s="9" t="s">
        <v>22</v>
      </c>
      <c r="E182" s="9" t="s">
        <v>544</v>
      </c>
      <c r="F182" s="9" t="s">
        <v>66</v>
      </c>
      <c r="G182" s="10">
        <v>87000</v>
      </c>
      <c r="H182" s="10">
        <f t="shared" si="13"/>
        <v>81800</v>
      </c>
      <c r="I182" s="10">
        <v>5200</v>
      </c>
      <c r="J182" s="10">
        <v>36</v>
      </c>
      <c r="K182" s="10">
        <v>36</v>
      </c>
      <c r="L182" s="9">
        <v>0</v>
      </c>
      <c r="M182" s="9">
        <f t="shared" si="11"/>
        <v>36</v>
      </c>
      <c r="N182" s="9"/>
      <c r="O182" s="10">
        <f t="shared" si="12"/>
        <v>2944800</v>
      </c>
      <c r="P182" s="88">
        <f>O182</f>
        <v>2944800</v>
      </c>
      <c r="Q182" s="10">
        <f t="shared" si="10"/>
        <v>187200</v>
      </c>
      <c r="R182" s="9">
        <f t="shared" si="9"/>
        <v>0</v>
      </c>
      <c r="S182" s="9"/>
      <c r="T182" s="4" t="s">
        <v>284</v>
      </c>
    </row>
    <row r="183" spans="1:20">
      <c r="A183" s="9">
        <v>183</v>
      </c>
      <c r="B183" s="9">
        <v>2</v>
      </c>
      <c r="C183" s="9" t="s">
        <v>14</v>
      </c>
      <c r="D183" s="9" t="s">
        <v>21</v>
      </c>
      <c r="E183" s="9" t="s">
        <v>545</v>
      </c>
      <c r="F183" s="9" t="s">
        <v>546</v>
      </c>
      <c r="G183" s="10">
        <v>72500</v>
      </c>
      <c r="H183" s="10">
        <f t="shared" si="13"/>
        <v>66250</v>
      </c>
      <c r="I183" s="10">
        <v>6250</v>
      </c>
      <c r="J183" s="10">
        <v>36</v>
      </c>
      <c r="K183" s="10">
        <v>36</v>
      </c>
      <c r="L183" s="9">
        <v>0</v>
      </c>
      <c r="M183" s="9">
        <f t="shared" si="11"/>
        <v>36</v>
      </c>
      <c r="N183" s="9"/>
      <c r="O183" s="10">
        <f t="shared" si="12"/>
        <v>2385000</v>
      </c>
      <c r="P183" s="88">
        <f>O183</f>
        <v>2385000</v>
      </c>
      <c r="Q183" s="10">
        <f t="shared" si="10"/>
        <v>225000</v>
      </c>
      <c r="R183" s="9">
        <f t="shared" si="9"/>
        <v>0</v>
      </c>
      <c r="S183" s="9"/>
      <c r="T183" s="4" t="s">
        <v>284</v>
      </c>
    </row>
    <row r="184" spans="1:20">
      <c r="A184" s="9">
        <v>185</v>
      </c>
      <c r="B184" s="9">
        <v>2</v>
      </c>
      <c r="C184" s="9" t="s">
        <v>14</v>
      </c>
      <c r="D184" s="9" t="s">
        <v>21</v>
      </c>
      <c r="E184" s="9" t="s">
        <v>176</v>
      </c>
      <c r="F184" s="9" t="s">
        <v>547</v>
      </c>
      <c r="G184" s="10">
        <v>69050</v>
      </c>
      <c r="H184" s="10">
        <f t="shared" si="13"/>
        <v>63000</v>
      </c>
      <c r="I184" s="10">
        <v>6050</v>
      </c>
      <c r="J184" s="10">
        <v>36</v>
      </c>
      <c r="K184" s="10">
        <v>36</v>
      </c>
      <c r="L184" s="9">
        <v>0</v>
      </c>
      <c r="M184" s="9">
        <f t="shared" si="11"/>
        <v>36</v>
      </c>
      <c r="N184" s="9"/>
      <c r="O184" s="10">
        <f t="shared" si="12"/>
        <v>2268000</v>
      </c>
      <c r="P184" s="88"/>
      <c r="Q184" s="10">
        <f t="shared" si="10"/>
        <v>217800</v>
      </c>
      <c r="R184" s="9">
        <f t="shared" si="9"/>
        <v>0</v>
      </c>
      <c r="S184" s="9"/>
      <c r="T184" s="4" t="s">
        <v>284</v>
      </c>
    </row>
    <row r="185" spans="1:20">
      <c r="A185" s="9">
        <v>186</v>
      </c>
      <c r="B185" s="9">
        <v>2</v>
      </c>
      <c r="C185" s="9" t="s">
        <v>14</v>
      </c>
      <c r="D185" s="9" t="s">
        <v>21</v>
      </c>
      <c r="E185" s="9" t="s">
        <v>175</v>
      </c>
      <c r="F185" s="9" t="s">
        <v>547</v>
      </c>
      <c r="G185" s="10">
        <v>58050</v>
      </c>
      <c r="H185" s="10">
        <f t="shared" si="13"/>
        <v>52000</v>
      </c>
      <c r="I185" s="10">
        <v>6050</v>
      </c>
      <c r="J185" s="10">
        <v>36</v>
      </c>
      <c r="K185" s="10">
        <v>36</v>
      </c>
      <c r="L185" s="9">
        <v>0</v>
      </c>
      <c r="M185" s="9">
        <f t="shared" si="11"/>
        <v>36</v>
      </c>
      <c r="N185" s="9"/>
      <c r="O185" s="10">
        <f t="shared" si="12"/>
        <v>1872000</v>
      </c>
      <c r="P185" s="88">
        <f>SUM(O184:O185)</f>
        <v>4140000</v>
      </c>
      <c r="Q185" s="10">
        <f t="shared" si="10"/>
        <v>217800</v>
      </c>
      <c r="R185" s="9">
        <f t="shared" si="9"/>
        <v>0</v>
      </c>
      <c r="S185" s="9"/>
      <c r="T185" s="4" t="s">
        <v>284</v>
      </c>
    </row>
    <row r="186" spans="1:20">
      <c r="A186" s="9">
        <v>187</v>
      </c>
      <c r="B186" s="9">
        <v>4</v>
      </c>
      <c r="C186" s="9" t="s">
        <v>14</v>
      </c>
      <c r="D186" s="9" t="s">
        <v>21</v>
      </c>
      <c r="E186" s="9" t="s">
        <v>123</v>
      </c>
      <c r="F186" s="9" t="s">
        <v>553</v>
      </c>
      <c r="G186" s="10">
        <v>79250</v>
      </c>
      <c r="H186" s="10">
        <f t="shared" si="13"/>
        <v>71000</v>
      </c>
      <c r="I186" s="10">
        <v>8250</v>
      </c>
      <c r="J186" s="10">
        <v>36</v>
      </c>
      <c r="K186" s="10">
        <v>36</v>
      </c>
      <c r="L186" s="9">
        <v>2</v>
      </c>
      <c r="M186" s="9">
        <f t="shared" si="11"/>
        <v>34</v>
      </c>
      <c r="N186" s="9" t="s">
        <v>790</v>
      </c>
      <c r="O186" s="10">
        <f t="shared" si="12"/>
        <v>2414000</v>
      </c>
      <c r="P186" s="88"/>
      <c r="Q186" s="10">
        <f t="shared" si="10"/>
        <v>280500</v>
      </c>
      <c r="R186" s="9">
        <f t="shared" si="9"/>
        <v>0</v>
      </c>
      <c r="S186" s="9" t="s">
        <v>397</v>
      </c>
      <c r="T186" s="4" t="s">
        <v>284</v>
      </c>
    </row>
    <row r="187" spans="1:20">
      <c r="A187" s="9">
        <v>188</v>
      </c>
      <c r="B187" s="9">
        <v>4</v>
      </c>
      <c r="C187" s="9" t="s">
        <v>14</v>
      </c>
      <c r="D187" s="9" t="s">
        <v>21</v>
      </c>
      <c r="E187" s="9" t="s">
        <v>550</v>
      </c>
      <c r="F187" s="9" t="s">
        <v>553</v>
      </c>
      <c r="G187" s="10">
        <v>88250</v>
      </c>
      <c r="H187" s="10">
        <f t="shared" si="13"/>
        <v>80000</v>
      </c>
      <c r="I187" s="10">
        <v>8250</v>
      </c>
      <c r="J187" s="10">
        <v>36</v>
      </c>
      <c r="K187" s="10">
        <v>36</v>
      </c>
      <c r="L187" s="9">
        <v>0</v>
      </c>
      <c r="M187" s="9">
        <f t="shared" si="11"/>
        <v>36</v>
      </c>
      <c r="N187" s="9"/>
      <c r="O187" s="10">
        <f t="shared" si="12"/>
        <v>2880000</v>
      </c>
      <c r="P187" s="88">
        <f>SUM(O186:O187)</f>
        <v>5294000</v>
      </c>
      <c r="Q187" s="10">
        <f t="shared" si="10"/>
        <v>297000</v>
      </c>
      <c r="R187" s="9">
        <f t="shared" si="9"/>
        <v>0</v>
      </c>
      <c r="S187" s="9"/>
      <c r="T187" s="4" t="s">
        <v>284</v>
      </c>
    </row>
    <row r="188" spans="1:20">
      <c r="A188" s="9">
        <v>189</v>
      </c>
      <c r="B188" s="9">
        <v>4</v>
      </c>
      <c r="C188" s="9" t="s">
        <v>14</v>
      </c>
      <c r="D188" s="9" t="s">
        <v>21</v>
      </c>
      <c r="E188" s="9" t="s">
        <v>551</v>
      </c>
      <c r="F188" s="9" t="s">
        <v>554</v>
      </c>
      <c r="G188" s="10">
        <v>105000</v>
      </c>
      <c r="H188" s="10">
        <f t="shared" si="13"/>
        <v>99200</v>
      </c>
      <c r="I188" s="10">
        <v>5800</v>
      </c>
      <c r="J188" s="10">
        <v>36</v>
      </c>
      <c r="K188" s="10">
        <v>36</v>
      </c>
      <c r="L188" s="9">
        <v>0</v>
      </c>
      <c r="M188" s="9">
        <f t="shared" si="11"/>
        <v>36</v>
      </c>
      <c r="N188" s="9" t="s">
        <v>611</v>
      </c>
      <c r="O188" s="10">
        <f t="shared" si="12"/>
        <v>3571200</v>
      </c>
      <c r="P188" s="88"/>
      <c r="Q188" s="10">
        <f t="shared" si="10"/>
        <v>208800</v>
      </c>
      <c r="R188" s="9">
        <f t="shared" ref="R188:R251" si="14">J188-K188</f>
        <v>0</v>
      </c>
      <c r="S188" s="9"/>
      <c r="T188" s="4" t="s">
        <v>284</v>
      </c>
    </row>
    <row r="189" spans="1:20">
      <c r="A189" s="9">
        <v>190</v>
      </c>
      <c r="B189" s="9">
        <v>4</v>
      </c>
      <c r="C189" s="9" t="s">
        <v>14</v>
      </c>
      <c r="D189" s="9" t="s">
        <v>21</v>
      </c>
      <c r="E189" s="9" t="s">
        <v>552</v>
      </c>
      <c r="F189" s="9" t="s">
        <v>554</v>
      </c>
      <c r="G189" s="10">
        <v>105000</v>
      </c>
      <c r="H189" s="10">
        <f t="shared" si="13"/>
        <v>99200</v>
      </c>
      <c r="I189" s="10">
        <v>5800</v>
      </c>
      <c r="J189" s="10">
        <v>36</v>
      </c>
      <c r="K189" s="10">
        <v>36</v>
      </c>
      <c r="L189" s="9">
        <v>0</v>
      </c>
      <c r="M189" s="9">
        <f t="shared" si="11"/>
        <v>36</v>
      </c>
      <c r="N189" s="9" t="s">
        <v>611</v>
      </c>
      <c r="O189" s="10">
        <f t="shared" si="12"/>
        <v>3571200</v>
      </c>
      <c r="P189" s="88">
        <f>SUM(O188:O189)</f>
        <v>7142400</v>
      </c>
      <c r="Q189" s="10">
        <f t="shared" si="10"/>
        <v>208800</v>
      </c>
      <c r="R189" s="9">
        <f t="shared" si="14"/>
        <v>0</v>
      </c>
      <c r="S189" s="9"/>
      <c r="T189" s="4" t="s">
        <v>284</v>
      </c>
    </row>
    <row r="190" spans="1:20">
      <c r="A190" s="9">
        <v>191</v>
      </c>
      <c r="B190" s="9">
        <v>4</v>
      </c>
      <c r="C190" s="9" t="s">
        <v>14</v>
      </c>
      <c r="D190" s="9" t="s">
        <v>21</v>
      </c>
      <c r="E190" s="9" t="s">
        <v>195</v>
      </c>
      <c r="F190" s="9" t="s">
        <v>562</v>
      </c>
      <c r="G190" s="10">
        <v>64000</v>
      </c>
      <c r="H190" s="10">
        <f t="shared" si="13"/>
        <v>55350</v>
      </c>
      <c r="I190" s="10">
        <v>8650</v>
      </c>
      <c r="J190" s="10">
        <v>15</v>
      </c>
      <c r="K190" s="10">
        <v>15</v>
      </c>
      <c r="L190" s="9">
        <v>0</v>
      </c>
      <c r="M190" s="9">
        <f t="shared" si="11"/>
        <v>15</v>
      </c>
      <c r="N190" s="9"/>
      <c r="O190" s="10">
        <f t="shared" si="12"/>
        <v>830250</v>
      </c>
      <c r="P190" s="88"/>
      <c r="Q190" s="10">
        <f t="shared" si="10"/>
        <v>129750</v>
      </c>
      <c r="R190" s="9">
        <f t="shared" si="14"/>
        <v>0</v>
      </c>
      <c r="S190" s="9"/>
      <c r="T190" s="4" t="s">
        <v>284</v>
      </c>
    </row>
    <row r="191" spans="1:20">
      <c r="A191" s="9">
        <v>192</v>
      </c>
      <c r="B191" s="9">
        <v>4</v>
      </c>
      <c r="C191" s="9" t="s">
        <v>14</v>
      </c>
      <c r="D191" s="9" t="s">
        <v>21</v>
      </c>
      <c r="E191" s="9" t="s">
        <v>194</v>
      </c>
      <c r="F191" s="9" t="s">
        <v>562</v>
      </c>
      <c r="G191" s="10">
        <v>64000</v>
      </c>
      <c r="H191" s="10">
        <f t="shared" si="13"/>
        <v>55350</v>
      </c>
      <c r="I191" s="10">
        <v>8650</v>
      </c>
      <c r="J191" s="10">
        <v>15</v>
      </c>
      <c r="K191" s="10">
        <v>15</v>
      </c>
      <c r="L191" s="9">
        <v>1</v>
      </c>
      <c r="M191" s="9">
        <f t="shared" si="11"/>
        <v>14</v>
      </c>
      <c r="N191" s="9"/>
      <c r="O191" s="10">
        <f t="shared" si="12"/>
        <v>774900</v>
      </c>
      <c r="P191" s="88"/>
      <c r="Q191" s="10">
        <f t="shared" si="10"/>
        <v>121100</v>
      </c>
      <c r="R191" s="9">
        <f t="shared" si="14"/>
        <v>0</v>
      </c>
      <c r="S191" s="9"/>
      <c r="T191" s="4" t="s">
        <v>284</v>
      </c>
    </row>
    <row r="192" spans="1:20">
      <c r="A192" s="9">
        <v>193</v>
      </c>
      <c r="B192" s="9">
        <v>4</v>
      </c>
      <c r="C192" s="9" t="s">
        <v>14</v>
      </c>
      <c r="D192" s="9" t="s">
        <v>21</v>
      </c>
      <c r="E192" s="9" t="s">
        <v>193</v>
      </c>
      <c r="F192" s="9" t="s">
        <v>562</v>
      </c>
      <c r="G192" s="10">
        <v>64000</v>
      </c>
      <c r="H192" s="10">
        <f t="shared" si="13"/>
        <v>55350</v>
      </c>
      <c r="I192" s="10">
        <v>8650</v>
      </c>
      <c r="J192" s="10">
        <v>15</v>
      </c>
      <c r="K192" s="10">
        <v>15</v>
      </c>
      <c r="L192" s="9">
        <v>0</v>
      </c>
      <c r="M192" s="9">
        <f t="shared" si="11"/>
        <v>15</v>
      </c>
      <c r="N192" s="9"/>
      <c r="O192" s="10">
        <f t="shared" si="12"/>
        <v>830250</v>
      </c>
      <c r="P192" s="88">
        <f>SUM(O190:O192)</f>
        <v>2435400</v>
      </c>
      <c r="Q192" s="10">
        <f t="shared" si="10"/>
        <v>129750</v>
      </c>
      <c r="R192" s="9">
        <f t="shared" si="14"/>
        <v>0</v>
      </c>
      <c r="S192" s="9"/>
      <c r="T192" s="4" t="s">
        <v>284</v>
      </c>
    </row>
    <row r="193" spans="1:20">
      <c r="A193" s="9">
        <v>194</v>
      </c>
      <c r="B193" s="9">
        <v>2</v>
      </c>
      <c r="C193" s="9" t="s">
        <v>14</v>
      </c>
      <c r="D193" s="9" t="s">
        <v>21</v>
      </c>
      <c r="E193" s="9" t="s">
        <v>163</v>
      </c>
      <c r="F193" s="9" t="s">
        <v>398</v>
      </c>
      <c r="G193" s="10">
        <v>65300</v>
      </c>
      <c r="H193" s="10">
        <f t="shared" si="13"/>
        <v>59250</v>
      </c>
      <c r="I193" s="10">
        <v>6050</v>
      </c>
      <c r="J193" s="10">
        <f>L140</f>
        <v>2</v>
      </c>
      <c r="K193" s="10">
        <v>2</v>
      </c>
      <c r="L193" s="9">
        <v>0</v>
      </c>
      <c r="M193" s="9">
        <f t="shared" si="11"/>
        <v>2</v>
      </c>
      <c r="N193" s="9" t="s">
        <v>446</v>
      </c>
      <c r="O193" s="10">
        <f t="shared" si="12"/>
        <v>118500</v>
      </c>
      <c r="P193" s="88">
        <f>O193</f>
        <v>118500</v>
      </c>
      <c r="Q193" s="10">
        <f t="shared" si="10"/>
        <v>12100</v>
      </c>
      <c r="R193" s="9">
        <f t="shared" si="14"/>
        <v>0</v>
      </c>
      <c r="S193" s="9"/>
      <c r="T193" s="4" t="s">
        <v>284</v>
      </c>
    </row>
    <row r="194" spans="1:20">
      <c r="A194" s="9">
        <v>195</v>
      </c>
      <c r="B194" s="9">
        <v>4</v>
      </c>
      <c r="C194" s="9" t="s">
        <v>14</v>
      </c>
      <c r="D194" s="9" t="s">
        <v>21</v>
      </c>
      <c r="E194" s="9" t="s">
        <v>110</v>
      </c>
      <c r="F194" s="9" t="s">
        <v>48</v>
      </c>
      <c r="G194" s="10">
        <v>85000</v>
      </c>
      <c r="H194" s="10">
        <f t="shared" si="13"/>
        <v>78700</v>
      </c>
      <c r="I194" s="10">
        <v>6300</v>
      </c>
      <c r="J194" s="10">
        <v>36</v>
      </c>
      <c r="K194" s="10">
        <v>36</v>
      </c>
      <c r="L194" s="9">
        <v>0</v>
      </c>
      <c r="M194" s="9">
        <f t="shared" si="11"/>
        <v>36</v>
      </c>
      <c r="N194" s="9" t="s">
        <v>612</v>
      </c>
      <c r="O194" s="10">
        <f t="shared" si="12"/>
        <v>2833200</v>
      </c>
      <c r="P194" s="88"/>
      <c r="Q194" s="10">
        <f t="shared" si="10"/>
        <v>226800</v>
      </c>
      <c r="R194" s="9">
        <f t="shared" si="14"/>
        <v>0</v>
      </c>
      <c r="S194" s="9"/>
      <c r="T194" s="4" t="s">
        <v>284</v>
      </c>
    </row>
    <row r="195" spans="1:20">
      <c r="A195" s="9">
        <v>196</v>
      </c>
      <c r="B195" s="9">
        <v>4</v>
      </c>
      <c r="C195" s="9" t="s">
        <v>14</v>
      </c>
      <c r="D195" s="9" t="s">
        <v>22</v>
      </c>
      <c r="E195" s="9" t="s">
        <v>589</v>
      </c>
      <c r="F195" s="9" t="s">
        <v>48</v>
      </c>
      <c r="G195" s="10">
        <v>70000</v>
      </c>
      <c r="H195" s="10">
        <f t="shared" si="13"/>
        <v>64775</v>
      </c>
      <c r="I195" s="10">
        <v>5225</v>
      </c>
      <c r="J195" s="10">
        <v>36</v>
      </c>
      <c r="K195" s="10">
        <v>36</v>
      </c>
      <c r="L195" s="9">
        <v>2</v>
      </c>
      <c r="M195" s="9">
        <f t="shared" si="11"/>
        <v>34</v>
      </c>
      <c r="N195" s="9" t="s">
        <v>620</v>
      </c>
      <c r="O195" s="10">
        <f t="shared" si="12"/>
        <v>2202350</v>
      </c>
      <c r="P195" s="88">
        <f>SUM(O194:O195)</f>
        <v>5035550</v>
      </c>
      <c r="Q195" s="10">
        <f t="shared" si="10"/>
        <v>177650</v>
      </c>
      <c r="R195" s="9">
        <f t="shared" si="14"/>
        <v>0</v>
      </c>
      <c r="S195" s="9" t="s">
        <v>637</v>
      </c>
      <c r="T195" s="4" t="s">
        <v>284</v>
      </c>
    </row>
    <row r="196" spans="1:20">
      <c r="A196" s="9">
        <v>197</v>
      </c>
      <c r="B196" s="9">
        <v>4</v>
      </c>
      <c r="C196" s="9" t="s">
        <v>14</v>
      </c>
      <c r="D196" s="9" t="s">
        <v>21</v>
      </c>
      <c r="E196" s="9" t="s">
        <v>590</v>
      </c>
      <c r="F196" s="9" t="s">
        <v>591</v>
      </c>
      <c r="G196" s="10">
        <v>78750</v>
      </c>
      <c r="H196" s="10">
        <f t="shared" si="13"/>
        <v>73150</v>
      </c>
      <c r="I196" s="10">
        <v>5600</v>
      </c>
      <c r="J196" s="10">
        <v>36</v>
      </c>
      <c r="K196" s="10">
        <v>36</v>
      </c>
      <c r="L196" s="9">
        <v>0</v>
      </c>
      <c r="M196" s="9">
        <f t="shared" si="11"/>
        <v>36</v>
      </c>
      <c r="N196" s="9" t="s">
        <v>613</v>
      </c>
      <c r="O196" s="10">
        <f t="shared" si="12"/>
        <v>2633400</v>
      </c>
      <c r="P196" s="88"/>
      <c r="Q196" s="10">
        <f t="shared" si="10"/>
        <v>201600</v>
      </c>
      <c r="R196" s="9">
        <f t="shared" si="14"/>
        <v>0</v>
      </c>
      <c r="S196" s="9"/>
      <c r="T196" s="4" t="s">
        <v>284</v>
      </c>
    </row>
    <row r="197" spans="1:20">
      <c r="A197" s="9">
        <v>198</v>
      </c>
      <c r="B197" s="9">
        <v>5</v>
      </c>
      <c r="C197" s="9" t="s">
        <v>14</v>
      </c>
      <c r="D197" s="9" t="s">
        <v>22</v>
      </c>
      <c r="E197" s="9" t="s">
        <v>605</v>
      </c>
      <c r="F197" s="9" t="s">
        <v>591</v>
      </c>
      <c r="G197" s="10">
        <v>40775</v>
      </c>
      <c r="H197" s="10">
        <f t="shared" si="13"/>
        <v>36025</v>
      </c>
      <c r="I197" s="10">
        <v>4750</v>
      </c>
      <c r="J197" s="10">
        <v>36</v>
      </c>
      <c r="K197" s="10">
        <v>26</v>
      </c>
      <c r="L197" s="9">
        <v>1</v>
      </c>
      <c r="M197" s="9">
        <f t="shared" ref="M197:M262" si="15">K197-L197</f>
        <v>25</v>
      </c>
      <c r="N197" s="9" t="s">
        <v>621</v>
      </c>
      <c r="O197" s="10">
        <f t="shared" ref="O197:O262" si="16">M197*H197</f>
        <v>900625</v>
      </c>
      <c r="P197" s="88">
        <f>SUM(O196:O197)</f>
        <v>3534025</v>
      </c>
      <c r="Q197" s="10">
        <f t="shared" ref="Q197:Q262" si="17">I197*M197</f>
        <v>118750</v>
      </c>
      <c r="R197" s="9">
        <f t="shared" si="14"/>
        <v>10</v>
      </c>
      <c r="S197" s="9" t="s">
        <v>631</v>
      </c>
      <c r="T197" s="4" t="s">
        <v>284</v>
      </c>
    </row>
    <row r="198" spans="1:20">
      <c r="A198" s="9">
        <v>201</v>
      </c>
      <c r="B198" s="9">
        <v>4</v>
      </c>
      <c r="C198" s="9" t="s">
        <v>14</v>
      </c>
      <c r="D198" s="9" t="s">
        <v>22</v>
      </c>
      <c r="E198" s="9" t="s">
        <v>592</v>
      </c>
      <c r="F198" s="9" t="s">
        <v>414</v>
      </c>
      <c r="G198" s="10">
        <v>55000</v>
      </c>
      <c r="H198" s="10">
        <f t="shared" ref="H198:H265" si="18">G198-I198</f>
        <v>50125</v>
      </c>
      <c r="I198" s="10">
        <v>4875</v>
      </c>
      <c r="J198" s="10">
        <v>36</v>
      </c>
      <c r="K198" s="10">
        <v>36</v>
      </c>
      <c r="L198" s="9">
        <v>0</v>
      </c>
      <c r="M198" s="9">
        <f t="shared" si="15"/>
        <v>36</v>
      </c>
      <c r="N198" s="9" t="s">
        <v>619</v>
      </c>
      <c r="O198" s="10">
        <f t="shared" si="16"/>
        <v>1804500</v>
      </c>
      <c r="P198" s="88">
        <f>O198</f>
        <v>1804500</v>
      </c>
      <c r="Q198" s="10">
        <f t="shared" si="17"/>
        <v>175500</v>
      </c>
      <c r="R198" s="9">
        <f t="shared" si="14"/>
        <v>0</v>
      </c>
      <c r="S198" s="9"/>
      <c r="T198" s="4" t="s">
        <v>284</v>
      </c>
    </row>
    <row r="199" spans="1:20">
      <c r="A199" s="9">
        <v>202</v>
      </c>
      <c r="B199" s="9">
        <v>4</v>
      </c>
      <c r="C199" s="9" t="s">
        <v>14</v>
      </c>
      <c r="D199" s="9" t="s">
        <v>21</v>
      </c>
      <c r="E199" s="9" t="s">
        <v>162</v>
      </c>
      <c r="F199" s="9" t="s">
        <v>38</v>
      </c>
      <c r="G199" s="10">
        <v>94750</v>
      </c>
      <c r="H199" s="10">
        <f t="shared" si="18"/>
        <v>88800</v>
      </c>
      <c r="I199" s="10">
        <v>5950</v>
      </c>
      <c r="J199" s="10">
        <v>36</v>
      </c>
      <c r="K199" s="10">
        <v>36</v>
      </c>
      <c r="L199" s="9">
        <v>3</v>
      </c>
      <c r="M199" s="9">
        <f t="shared" si="15"/>
        <v>33</v>
      </c>
      <c r="N199" s="9" t="s">
        <v>614</v>
      </c>
      <c r="O199" s="10">
        <f t="shared" si="16"/>
        <v>2930400</v>
      </c>
      <c r="P199" s="88"/>
      <c r="Q199" s="10">
        <f t="shared" si="17"/>
        <v>196350</v>
      </c>
      <c r="R199" s="9">
        <f t="shared" si="14"/>
        <v>0</v>
      </c>
      <c r="S199" s="9" t="s">
        <v>635</v>
      </c>
      <c r="T199" s="4" t="s">
        <v>284</v>
      </c>
    </row>
    <row r="200" spans="1:20">
      <c r="A200" s="9">
        <v>203</v>
      </c>
      <c r="B200" s="9">
        <v>5</v>
      </c>
      <c r="C200" s="9" t="s">
        <v>14</v>
      </c>
      <c r="D200" s="9" t="s">
        <v>21</v>
      </c>
      <c r="E200" s="9" t="s">
        <v>109</v>
      </c>
      <c r="F200" s="9" t="s">
        <v>38</v>
      </c>
      <c r="G200" s="10">
        <v>90750</v>
      </c>
      <c r="H200" s="10">
        <f t="shared" si="18"/>
        <v>84000</v>
      </c>
      <c r="I200" s="10">
        <v>6750</v>
      </c>
      <c r="J200" s="10">
        <f>R109</f>
        <v>9</v>
      </c>
      <c r="K200" s="10">
        <v>9</v>
      </c>
      <c r="L200" s="9">
        <v>1</v>
      </c>
      <c r="M200" s="9">
        <f t="shared" si="15"/>
        <v>8</v>
      </c>
      <c r="N200" s="9" t="s">
        <v>438</v>
      </c>
      <c r="O200" s="10">
        <f t="shared" si="16"/>
        <v>672000</v>
      </c>
      <c r="P200" s="88">
        <f>SUM(O199:O200)</f>
        <v>3602400</v>
      </c>
      <c r="Q200" s="10">
        <f t="shared" si="17"/>
        <v>54000</v>
      </c>
      <c r="R200" s="9">
        <f t="shared" si="14"/>
        <v>0</v>
      </c>
      <c r="S200" s="9" t="s">
        <v>636</v>
      </c>
      <c r="T200" s="4" t="s">
        <v>284</v>
      </c>
    </row>
    <row r="201" spans="1:20">
      <c r="A201" s="9">
        <v>204</v>
      </c>
      <c r="B201" s="9">
        <v>4</v>
      </c>
      <c r="C201" s="9" t="s">
        <v>14</v>
      </c>
      <c r="D201" s="9" t="s">
        <v>22</v>
      </c>
      <c r="E201" s="9" t="s">
        <v>593</v>
      </c>
      <c r="F201" s="9" t="s">
        <v>597</v>
      </c>
      <c r="G201" s="10">
        <v>76500</v>
      </c>
      <c r="H201" s="10">
        <f t="shared" si="18"/>
        <v>67650</v>
      </c>
      <c r="I201" s="10">
        <v>8850</v>
      </c>
      <c r="J201" s="10">
        <v>15</v>
      </c>
      <c r="K201" s="10">
        <v>15</v>
      </c>
      <c r="L201" s="9">
        <v>0</v>
      </c>
      <c r="M201" s="9">
        <f t="shared" si="15"/>
        <v>15</v>
      </c>
      <c r="N201" s="9" t="s">
        <v>622</v>
      </c>
      <c r="O201" s="10">
        <f t="shared" si="16"/>
        <v>1014750</v>
      </c>
      <c r="P201" s="88"/>
      <c r="Q201" s="10">
        <f t="shared" si="17"/>
        <v>132750</v>
      </c>
      <c r="R201" s="9">
        <f t="shared" si="14"/>
        <v>0</v>
      </c>
      <c r="S201" s="9"/>
      <c r="T201" s="4" t="s">
        <v>284</v>
      </c>
    </row>
    <row r="202" spans="1:20">
      <c r="A202" s="9">
        <v>205</v>
      </c>
      <c r="B202" s="9">
        <v>4</v>
      </c>
      <c r="C202" s="9" t="s">
        <v>14</v>
      </c>
      <c r="D202" s="9" t="s">
        <v>22</v>
      </c>
      <c r="E202" s="9" t="s">
        <v>594</v>
      </c>
      <c r="F202" s="9" t="s">
        <v>597</v>
      </c>
      <c r="G202" s="10">
        <v>76000</v>
      </c>
      <c r="H202" s="10">
        <f t="shared" si="18"/>
        <v>67150</v>
      </c>
      <c r="I202" s="10">
        <v>8850</v>
      </c>
      <c r="J202" s="10">
        <v>15</v>
      </c>
      <c r="K202" s="10">
        <v>15</v>
      </c>
      <c r="L202" s="9">
        <v>0</v>
      </c>
      <c r="M202" s="9">
        <f t="shared" si="15"/>
        <v>15</v>
      </c>
      <c r="N202" s="9" t="s">
        <v>644</v>
      </c>
      <c r="O202" s="10">
        <f t="shared" si="16"/>
        <v>1007250</v>
      </c>
      <c r="P202" s="88"/>
      <c r="Q202" s="10">
        <f t="shared" si="17"/>
        <v>132750</v>
      </c>
      <c r="R202" s="9">
        <f t="shared" si="14"/>
        <v>0</v>
      </c>
      <c r="S202" s="9"/>
      <c r="T202" s="4" t="s">
        <v>284</v>
      </c>
    </row>
    <row r="203" spans="1:20">
      <c r="A203" s="9">
        <v>206</v>
      </c>
      <c r="B203" s="9">
        <v>4</v>
      </c>
      <c r="C203" s="9" t="s">
        <v>14</v>
      </c>
      <c r="D203" s="9" t="s">
        <v>22</v>
      </c>
      <c r="E203" s="9" t="s">
        <v>595</v>
      </c>
      <c r="F203" s="9" t="s">
        <v>597</v>
      </c>
      <c r="G203" s="10">
        <v>76500</v>
      </c>
      <c r="H203" s="10">
        <f t="shared" si="18"/>
        <v>67650</v>
      </c>
      <c r="I203" s="10">
        <v>8850</v>
      </c>
      <c r="J203" s="10">
        <v>15</v>
      </c>
      <c r="K203" s="10">
        <v>15</v>
      </c>
      <c r="L203" s="9">
        <v>0</v>
      </c>
      <c r="M203" s="9">
        <f t="shared" si="15"/>
        <v>15</v>
      </c>
      <c r="N203" s="9" t="s">
        <v>622</v>
      </c>
      <c r="O203" s="10">
        <f t="shared" si="16"/>
        <v>1014750</v>
      </c>
      <c r="P203" s="88"/>
      <c r="Q203" s="10">
        <f t="shared" si="17"/>
        <v>132750</v>
      </c>
      <c r="R203" s="9">
        <f t="shared" si="14"/>
        <v>0</v>
      </c>
      <c r="S203" s="9"/>
      <c r="T203" s="4" t="s">
        <v>284</v>
      </c>
    </row>
    <row r="204" spans="1:20">
      <c r="A204" s="9">
        <v>207</v>
      </c>
      <c r="B204" s="9">
        <v>4</v>
      </c>
      <c r="C204" s="9" t="s">
        <v>14</v>
      </c>
      <c r="D204" s="9" t="s">
        <v>22</v>
      </c>
      <c r="E204" s="9" t="s">
        <v>596</v>
      </c>
      <c r="F204" s="9" t="s">
        <v>597</v>
      </c>
      <c r="G204" s="10">
        <v>76000</v>
      </c>
      <c r="H204" s="10">
        <f t="shared" si="18"/>
        <v>67150</v>
      </c>
      <c r="I204" s="10">
        <v>8850</v>
      </c>
      <c r="J204" s="10">
        <v>15</v>
      </c>
      <c r="K204" s="10">
        <v>15</v>
      </c>
      <c r="L204" s="9">
        <v>0</v>
      </c>
      <c r="M204" s="9">
        <f t="shared" si="15"/>
        <v>15</v>
      </c>
      <c r="N204" s="9" t="s">
        <v>644</v>
      </c>
      <c r="O204" s="10">
        <f t="shared" si="16"/>
        <v>1007250</v>
      </c>
      <c r="P204" s="88">
        <f>SUM(O201:O204)</f>
        <v>4044000</v>
      </c>
      <c r="Q204" s="10">
        <f t="shared" si="17"/>
        <v>132750</v>
      </c>
      <c r="R204" s="9">
        <f t="shared" si="14"/>
        <v>0</v>
      </c>
      <c r="S204" s="9"/>
      <c r="T204" s="4" t="s">
        <v>284</v>
      </c>
    </row>
    <row r="205" spans="1:20">
      <c r="A205" s="9">
        <v>208</v>
      </c>
      <c r="B205" s="9">
        <v>5</v>
      </c>
      <c r="C205" s="9" t="s">
        <v>14</v>
      </c>
      <c r="D205" s="9" t="s">
        <v>22</v>
      </c>
      <c r="E205" s="9" t="s">
        <v>598</v>
      </c>
      <c r="F205" s="9" t="s">
        <v>540</v>
      </c>
      <c r="G205" s="10">
        <v>62000</v>
      </c>
      <c r="H205" s="10">
        <f t="shared" si="18"/>
        <v>53650</v>
      </c>
      <c r="I205" s="10">
        <v>8350</v>
      </c>
      <c r="J205" s="10">
        <v>15</v>
      </c>
      <c r="K205" s="10">
        <v>15</v>
      </c>
      <c r="L205" s="9">
        <v>0</v>
      </c>
      <c r="M205" s="9">
        <f t="shared" si="15"/>
        <v>15</v>
      </c>
      <c r="N205" s="9" t="s">
        <v>650</v>
      </c>
      <c r="O205" s="10">
        <f t="shared" si="16"/>
        <v>804750</v>
      </c>
      <c r="P205" s="88"/>
      <c r="Q205" s="10">
        <f t="shared" si="17"/>
        <v>125250</v>
      </c>
      <c r="R205" s="9">
        <f t="shared" si="14"/>
        <v>0</v>
      </c>
      <c r="S205" s="9"/>
      <c r="T205" s="4" t="s">
        <v>284</v>
      </c>
    </row>
    <row r="206" spans="1:20">
      <c r="A206" s="9">
        <v>209</v>
      </c>
      <c r="B206" s="9">
        <v>5</v>
      </c>
      <c r="C206" s="9" t="s">
        <v>14</v>
      </c>
      <c r="D206" s="9" t="s">
        <v>22</v>
      </c>
      <c r="E206" s="9" t="s">
        <v>599</v>
      </c>
      <c r="F206" s="9" t="s">
        <v>540</v>
      </c>
      <c r="G206" s="10">
        <v>62000</v>
      </c>
      <c r="H206" s="10">
        <f>G206-I206</f>
        <v>53650</v>
      </c>
      <c r="I206" s="10">
        <v>8350</v>
      </c>
      <c r="J206" s="10">
        <v>15</v>
      </c>
      <c r="K206" s="10">
        <v>15</v>
      </c>
      <c r="L206" s="9">
        <v>0</v>
      </c>
      <c r="M206" s="9">
        <f t="shared" si="15"/>
        <v>15</v>
      </c>
      <c r="N206" s="9" t="s">
        <v>650</v>
      </c>
      <c r="O206" s="10">
        <f t="shared" si="16"/>
        <v>804750</v>
      </c>
      <c r="P206" s="88"/>
      <c r="Q206" s="10">
        <f t="shared" si="17"/>
        <v>125250</v>
      </c>
      <c r="R206" s="9">
        <f t="shared" si="14"/>
        <v>0</v>
      </c>
      <c r="S206" s="9"/>
      <c r="T206" s="4" t="s">
        <v>284</v>
      </c>
    </row>
    <row r="207" spans="1:20">
      <c r="A207" s="9">
        <v>210</v>
      </c>
      <c r="B207" s="9">
        <v>5</v>
      </c>
      <c r="C207" s="9" t="s">
        <v>14</v>
      </c>
      <c r="D207" s="9" t="s">
        <v>22</v>
      </c>
      <c r="E207" s="9" t="s">
        <v>600</v>
      </c>
      <c r="F207" s="9" t="s">
        <v>540</v>
      </c>
      <c r="G207" s="10">
        <v>62000</v>
      </c>
      <c r="H207" s="10">
        <f>G207-I207</f>
        <v>53650</v>
      </c>
      <c r="I207" s="10">
        <v>8350</v>
      </c>
      <c r="J207" s="10">
        <v>15</v>
      </c>
      <c r="K207" s="10">
        <v>15</v>
      </c>
      <c r="L207" s="9">
        <v>0</v>
      </c>
      <c r="M207" s="9">
        <f t="shared" si="15"/>
        <v>15</v>
      </c>
      <c r="N207" s="9" t="s">
        <v>650</v>
      </c>
      <c r="O207" s="10">
        <f t="shared" si="16"/>
        <v>804750</v>
      </c>
      <c r="P207" s="88"/>
      <c r="Q207" s="10">
        <f t="shared" si="17"/>
        <v>125250</v>
      </c>
      <c r="R207" s="9">
        <f t="shared" si="14"/>
        <v>0</v>
      </c>
      <c r="S207" s="9"/>
      <c r="T207" s="4" t="s">
        <v>284</v>
      </c>
    </row>
    <row r="208" spans="1:20">
      <c r="A208" s="9">
        <v>211</v>
      </c>
      <c r="B208" s="9">
        <v>5</v>
      </c>
      <c r="C208" s="9" t="s">
        <v>14</v>
      </c>
      <c r="D208" s="9" t="s">
        <v>22</v>
      </c>
      <c r="E208" s="9" t="s">
        <v>601</v>
      </c>
      <c r="F208" s="9" t="s">
        <v>540</v>
      </c>
      <c r="G208" s="10">
        <v>62000</v>
      </c>
      <c r="H208" s="10">
        <f>G208-I208</f>
        <v>53650</v>
      </c>
      <c r="I208" s="10">
        <v>8350</v>
      </c>
      <c r="J208" s="10">
        <v>15</v>
      </c>
      <c r="K208" s="10">
        <v>15</v>
      </c>
      <c r="L208" s="9">
        <v>0</v>
      </c>
      <c r="M208" s="9">
        <f t="shared" si="15"/>
        <v>15</v>
      </c>
      <c r="N208" s="9" t="s">
        <v>650</v>
      </c>
      <c r="O208" s="10">
        <f t="shared" si="16"/>
        <v>804750</v>
      </c>
      <c r="P208" s="88"/>
      <c r="Q208" s="10">
        <f t="shared" si="17"/>
        <v>125250</v>
      </c>
      <c r="R208" s="9">
        <f t="shared" si="14"/>
        <v>0</v>
      </c>
      <c r="S208" s="9"/>
      <c r="T208" s="4" t="s">
        <v>284</v>
      </c>
    </row>
    <row r="209" spans="1:20">
      <c r="A209" s="9">
        <v>212</v>
      </c>
      <c r="B209" s="9">
        <v>5</v>
      </c>
      <c r="C209" s="9" t="s">
        <v>14</v>
      </c>
      <c r="D209" s="9" t="s">
        <v>22</v>
      </c>
      <c r="E209" s="9" t="s">
        <v>602</v>
      </c>
      <c r="F209" s="9" t="s">
        <v>540</v>
      </c>
      <c r="G209" s="10">
        <v>62000</v>
      </c>
      <c r="H209" s="10">
        <f>G209-I209</f>
        <v>53650</v>
      </c>
      <c r="I209" s="10">
        <v>8350</v>
      </c>
      <c r="J209" s="10">
        <v>15</v>
      </c>
      <c r="K209" s="10">
        <v>15</v>
      </c>
      <c r="L209" s="9">
        <v>0</v>
      </c>
      <c r="M209" s="9">
        <f t="shared" si="15"/>
        <v>15</v>
      </c>
      <c r="N209" s="9" t="s">
        <v>650</v>
      </c>
      <c r="O209" s="10">
        <f t="shared" si="16"/>
        <v>804750</v>
      </c>
      <c r="P209" s="88"/>
      <c r="Q209" s="10">
        <f t="shared" si="17"/>
        <v>125250</v>
      </c>
      <c r="R209" s="9">
        <f t="shared" si="14"/>
        <v>0</v>
      </c>
      <c r="S209" s="9"/>
      <c r="T209" s="4" t="s">
        <v>284</v>
      </c>
    </row>
    <row r="210" spans="1:20">
      <c r="A210" s="9">
        <v>213</v>
      </c>
      <c r="B210" s="9">
        <v>5</v>
      </c>
      <c r="C210" s="9" t="s">
        <v>14</v>
      </c>
      <c r="D210" s="9" t="s">
        <v>22</v>
      </c>
      <c r="E210" s="9" t="s">
        <v>603</v>
      </c>
      <c r="F210" s="9" t="s">
        <v>540</v>
      </c>
      <c r="G210" s="10">
        <v>62000</v>
      </c>
      <c r="H210" s="10">
        <f>G210-I210</f>
        <v>53650</v>
      </c>
      <c r="I210" s="10">
        <v>8350</v>
      </c>
      <c r="J210" s="10">
        <v>15</v>
      </c>
      <c r="K210" s="10">
        <v>15</v>
      </c>
      <c r="L210" s="9">
        <v>0</v>
      </c>
      <c r="M210" s="9">
        <f t="shared" si="15"/>
        <v>15</v>
      </c>
      <c r="N210" s="9" t="s">
        <v>650</v>
      </c>
      <c r="O210" s="10">
        <f t="shared" si="16"/>
        <v>804750</v>
      </c>
      <c r="P210" s="88"/>
      <c r="Q210" s="10">
        <f t="shared" si="17"/>
        <v>125250</v>
      </c>
      <c r="R210" s="9">
        <f t="shared" si="14"/>
        <v>0</v>
      </c>
      <c r="S210" s="9"/>
      <c r="T210" s="4" t="s">
        <v>284</v>
      </c>
    </row>
    <row r="211" spans="1:20">
      <c r="A211" s="9">
        <v>214</v>
      </c>
      <c r="B211" s="9">
        <v>5</v>
      </c>
      <c r="C211" s="9" t="s">
        <v>14</v>
      </c>
      <c r="D211" s="9" t="s">
        <v>21</v>
      </c>
      <c r="E211" s="9" t="s">
        <v>604</v>
      </c>
      <c r="F211" s="9" t="s">
        <v>540</v>
      </c>
      <c r="G211" s="10">
        <v>78000</v>
      </c>
      <c r="H211" s="10">
        <f t="shared" si="18"/>
        <v>69100</v>
      </c>
      <c r="I211" s="10">
        <v>8900</v>
      </c>
      <c r="J211" s="10">
        <v>15</v>
      </c>
      <c r="K211" s="10">
        <v>15</v>
      </c>
      <c r="L211" s="9">
        <v>0</v>
      </c>
      <c r="M211" s="9">
        <f t="shared" si="15"/>
        <v>15</v>
      </c>
      <c r="N211" s="9" t="s">
        <v>615</v>
      </c>
      <c r="O211" s="10">
        <f t="shared" si="16"/>
        <v>1036500</v>
      </c>
      <c r="P211" s="88">
        <f>SUM(O205:O211)</f>
        <v>5865000</v>
      </c>
      <c r="Q211" s="10">
        <f t="shared" si="17"/>
        <v>133500</v>
      </c>
      <c r="R211" s="9">
        <f t="shared" si="14"/>
        <v>0</v>
      </c>
      <c r="S211" s="9"/>
      <c r="T211" s="4" t="s">
        <v>284</v>
      </c>
    </row>
    <row r="212" spans="1:20">
      <c r="A212" s="9">
        <v>215</v>
      </c>
      <c r="B212" s="9">
        <v>5</v>
      </c>
      <c r="C212" s="9" t="s">
        <v>14</v>
      </c>
      <c r="D212" s="9" t="s">
        <v>22</v>
      </c>
      <c r="E212" s="9" t="s">
        <v>606</v>
      </c>
      <c r="F212" s="9" t="s">
        <v>57</v>
      </c>
      <c r="G212" s="10">
        <v>75000</v>
      </c>
      <c r="H212" s="10">
        <f t="shared" si="18"/>
        <v>66150</v>
      </c>
      <c r="I212" s="10">
        <v>8850</v>
      </c>
      <c r="J212" s="10">
        <v>15</v>
      </c>
      <c r="K212" s="10">
        <v>15</v>
      </c>
      <c r="L212" s="9">
        <v>0</v>
      </c>
      <c r="M212" s="9">
        <f t="shared" si="15"/>
        <v>15</v>
      </c>
      <c r="N212" s="9" t="s">
        <v>648</v>
      </c>
      <c r="O212" s="10">
        <f t="shared" si="16"/>
        <v>992250</v>
      </c>
      <c r="P212" s="88"/>
      <c r="Q212" s="10">
        <f t="shared" si="17"/>
        <v>132750</v>
      </c>
      <c r="R212" s="9">
        <f t="shared" si="14"/>
        <v>0</v>
      </c>
      <c r="S212" s="9"/>
      <c r="T212" s="4" t="s">
        <v>284</v>
      </c>
    </row>
    <row r="213" spans="1:20">
      <c r="A213" s="9">
        <v>216</v>
      </c>
      <c r="B213" s="9">
        <v>5</v>
      </c>
      <c r="C213" s="9" t="s">
        <v>14</v>
      </c>
      <c r="D213" s="9" t="s">
        <v>22</v>
      </c>
      <c r="E213" s="9" t="s">
        <v>607</v>
      </c>
      <c r="F213" s="9" t="s">
        <v>57</v>
      </c>
      <c r="G213" s="10">
        <v>80000</v>
      </c>
      <c r="H213" s="10">
        <f t="shared" si="18"/>
        <v>71150</v>
      </c>
      <c r="I213" s="10">
        <v>8850</v>
      </c>
      <c r="J213" s="10">
        <v>15</v>
      </c>
      <c r="K213" s="10">
        <v>15</v>
      </c>
      <c r="L213" s="9">
        <v>0</v>
      </c>
      <c r="M213" s="9">
        <f t="shared" si="15"/>
        <v>15</v>
      </c>
      <c r="N213" s="9" t="s">
        <v>649</v>
      </c>
      <c r="O213" s="10">
        <f t="shared" si="16"/>
        <v>1067250</v>
      </c>
      <c r="P213" s="88">
        <f>SUM(O212:O213)</f>
        <v>2059500</v>
      </c>
      <c r="Q213" s="10">
        <f t="shared" si="17"/>
        <v>132750</v>
      </c>
      <c r="R213" s="9">
        <f t="shared" si="14"/>
        <v>0</v>
      </c>
      <c r="S213" s="9"/>
      <c r="T213" s="4" t="s">
        <v>284</v>
      </c>
    </row>
    <row r="214" spans="1:20">
      <c r="A214" s="9">
        <v>217</v>
      </c>
      <c r="B214" s="9">
        <v>5</v>
      </c>
      <c r="C214" s="9" t="s">
        <v>14</v>
      </c>
      <c r="D214" s="9" t="s">
        <v>22</v>
      </c>
      <c r="E214" s="9" t="s">
        <v>74</v>
      </c>
      <c r="F214" s="9" t="s">
        <v>60</v>
      </c>
      <c r="G214" s="10">
        <v>90000</v>
      </c>
      <c r="H214" s="10">
        <f t="shared" si="18"/>
        <v>86650</v>
      </c>
      <c r="I214" s="10">
        <v>3350</v>
      </c>
      <c r="J214" s="10">
        <v>15</v>
      </c>
      <c r="K214" s="10">
        <v>15</v>
      </c>
      <c r="L214" s="9">
        <v>0</v>
      </c>
      <c r="M214" s="9">
        <f t="shared" si="15"/>
        <v>15</v>
      </c>
      <c r="N214" s="9" t="s">
        <v>652</v>
      </c>
      <c r="O214" s="10">
        <f t="shared" si="16"/>
        <v>1299750</v>
      </c>
      <c r="P214" s="88"/>
      <c r="Q214" s="10">
        <f t="shared" si="17"/>
        <v>50250</v>
      </c>
      <c r="R214" s="9">
        <f t="shared" si="14"/>
        <v>0</v>
      </c>
      <c r="S214" s="9"/>
      <c r="T214" s="4" t="s">
        <v>284</v>
      </c>
    </row>
    <row r="215" spans="1:20">
      <c r="A215" s="9">
        <v>218</v>
      </c>
      <c r="B215" s="9">
        <v>5</v>
      </c>
      <c r="C215" s="9" t="s">
        <v>14</v>
      </c>
      <c r="D215" s="9" t="s">
        <v>22</v>
      </c>
      <c r="E215" s="9" t="s">
        <v>73</v>
      </c>
      <c r="F215" s="9" t="s">
        <v>60</v>
      </c>
      <c r="G215" s="10">
        <v>79000</v>
      </c>
      <c r="H215" s="10">
        <f t="shared" si="18"/>
        <v>70650</v>
      </c>
      <c r="I215" s="10">
        <v>8350</v>
      </c>
      <c r="J215" s="10">
        <v>15</v>
      </c>
      <c r="K215" s="10">
        <v>15</v>
      </c>
      <c r="L215" s="9">
        <v>0</v>
      </c>
      <c r="M215" s="9">
        <f t="shared" si="15"/>
        <v>15</v>
      </c>
      <c r="N215" s="9" t="s">
        <v>653</v>
      </c>
      <c r="O215" s="10">
        <f t="shared" si="16"/>
        <v>1059750</v>
      </c>
      <c r="P215" s="88"/>
      <c r="Q215" s="10">
        <f t="shared" si="17"/>
        <v>125250</v>
      </c>
      <c r="R215" s="9">
        <f t="shared" si="14"/>
        <v>0</v>
      </c>
      <c r="S215" s="9"/>
      <c r="T215" s="4" t="s">
        <v>284</v>
      </c>
    </row>
    <row r="216" spans="1:20">
      <c r="A216" s="9">
        <v>219</v>
      </c>
      <c r="B216" s="9">
        <v>5</v>
      </c>
      <c r="C216" s="9" t="s">
        <v>14</v>
      </c>
      <c r="D216" s="9" t="s">
        <v>22</v>
      </c>
      <c r="E216" s="9" t="s">
        <v>59</v>
      </c>
      <c r="F216" s="9" t="s">
        <v>60</v>
      </c>
      <c r="G216" s="10">
        <v>86000</v>
      </c>
      <c r="H216" s="10">
        <f t="shared" si="18"/>
        <v>82650</v>
      </c>
      <c r="I216" s="10">
        <v>3350</v>
      </c>
      <c r="J216" s="10">
        <v>15</v>
      </c>
      <c r="K216" s="10">
        <v>15</v>
      </c>
      <c r="L216" s="9"/>
      <c r="M216" s="9">
        <f t="shared" si="15"/>
        <v>15</v>
      </c>
      <c r="N216" s="9" t="s">
        <v>652</v>
      </c>
      <c r="O216" s="10">
        <f t="shared" si="16"/>
        <v>1239750</v>
      </c>
      <c r="P216" s="88">
        <f>SUM(O214:O216)</f>
        <v>3599250</v>
      </c>
      <c r="Q216" s="10">
        <f t="shared" si="17"/>
        <v>50250</v>
      </c>
      <c r="R216" s="9">
        <f t="shared" si="14"/>
        <v>0</v>
      </c>
      <c r="S216" s="9"/>
      <c r="T216" s="4" t="s">
        <v>284</v>
      </c>
    </row>
    <row r="217" spans="1:20">
      <c r="A217" s="9">
        <v>220</v>
      </c>
      <c r="B217" s="9">
        <v>5</v>
      </c>
      <c r="C217" s="9" t="s">
        <v>14</v>
      </c>
      <c r="D217" s="9" t="s">
        <v>22</v>
      </c>
      <c r="E217" s="9" t="s">
        <v>63</v>
      </c>
      <c r="F217" s="9" t="s">
        <v>481</v>
      </c>
      <c r="G217" s="10">
        <v>68650</v>
      </c>
      <c r="H217" s="10">
        <f t="shared" si="18"/>
        <v>61000</v>
      </c>
      <c r="I217" s="10">
        <v>7650</v>
      </c>
      <c r="J217" s="10">
        <v>36</v>
      </c>
      <c r="K217" s="10">
        <v>36</v>
      </c>
      <c r="L217" s="9">
        <v>1</v>
      </c>
      <c r="M217" s="9">
        <f t="shared" si="15"/>
        <v>35</v>
      </c>
      <c r="N217" s="9" t="s">
        <v>646</v>
      </c>
      <c r="O217" s="10">
        <f t="shared" si="16"/>
        <v>2135000</v>
      </c>
      <c r="P217" s="88">
        <f>O217</f>
        <v>2135000</v>
      </c>
      <c r="Q217" s="10">
        <f t="shared" si="17"/>
        <v>267750</v>
      </c>
      <c r="R217" s="9">
        <f t="shared" si="14"/>
        <v>0</v>
      </c>
      <c r="S217" s="9" t="s">
        <v>647</v>
      </c>
      <c r="T217" s="4" t="s">
        <v>284</v>
      </c>
    </row>
    <row r="218" spans="1:20">
      <c r="A218" s="9">
        <v>221</v>
      </c>
      <c r="B218" s="9">
        <v>5</v>
      </c>
      <c r="C218" s="9" t="s">
        <v>14</v>
      </c>
      <c r="D218" s="9" t="s">
        <v>21</v>
      </c>
      <c r="E218" s="9" t="s">
        <v>124</v>
      </c>
      <c r="F218" s="9" t="s">
        <v>509</v>
      </c>
      <c r="G218" s="10">
        <v>89050</v>
      </c>
      <c r="H218" s="10">
        <f t="shared" si="18"/>
        <v>80500</v>
      </c>
      <c r="I218" s="10">
        <v>8550</v>
      </c>
      <c r="J218" s="10">
        <v>36</v>
      </c>
      <c r="K218" s="10">
        <v>36</v>
      </c>
      <c r="L218" s="9">
        <v>2</v>
      </c>
      <c r="M218" s="9">
        <f t="shared" si="15"/>
        <v>34</v>
      </c>
      <c r="N218" s="9" t="s">
        <v>616</v>
      </c>
      <c r="O218" s="10">
        <f t="shared" si="16"/>
        <v>2737000</v>
      </c>
      <c r="P218" s="88">
        <f>O218</f>
        <v>2737000</v>
      </c>
      <c r="Q218" s="10">
        <f t="shared" si="17"/>
        <v>290700</v>
      </c>
      <c r="R218" s="9">
        <f t="shared" si="14"/>
        <v>0</v>
      </c>
      <c r="S218" s="9" t="s">
        <v>645</v>
      </c>
      <c r="T218" s="4" t="s">
        <v>284</v>
      </c>
    </row>
    <row r="219" spans="1:20">
      <c r="A219" s="9">
        <v>222</v>
      </c>
      <c r="B219" s="9">
        <v>5</v>
      </c>
      <c r="C219" s="9" t="s">
        <v>14</v>
      </c>
      <c r="D219" s="9" t="s">
        <v>21</v>
      </c>
      <c r="E219" s="9" t="s">
        <v>113</v>
      </c>
      <c r="F219" s="9" t="s">
        <v>47</v>
      </c>
      <c r="G219" s="10">
        <v>100000</v>
      </c>
      <c r="H219" s="10">
        <f t="shared" si="18"/>
        <v>92950</v>
      </c>
      <c r="I219" s="10">
        <v>7050</v>
      </c>
      <c r="J219" s="10">
        <v>36</v>
      </c>
      <c r="K219" s="10">
        <v>36</v>
      </c>
      <c r="L219" s="9">
        <v>1</v>
      </c>
      <c r="M219" s="9">
        <f t="shared" si="15"/>
        <v>35</v>
      </c>
      <c r="N219" s="9" t="s">
        <v>617</v>
      </c>
      <c r="O219" s="10">
        <f t="shared" si="16"/>
        <v>3253250</v>
      </c>
      <c r="P219" s="88"/>
      <c r="Q219" s="10">
        <f t="shared" si="17"/>
        <v>246750</v>
      </c>
      <c r="R219" s="9">
        <f t="shared" si="14"/>
        <v>0</v>
      </c>
      <c r="S219" s="9" t="s">
        <v>674</v>
      </c>
      <c r="T219" s="4" t="s">
        <v>284</v>
      </c>
    </row>
    <row r="220" spans="1:20">
      <c r="A220" s="9">
        <v>223</v>
      </c>
      <c r="B220" s="9">
        <v>5</v>
      </c>
      <c r="C220" s="9" t="s">
        <v>14</v>
      </c>
      <c r="D220" s="9" t="s">
        <v>22</v>
      </c>
      <c r="E220" s="9" t="s">
        <v>608</v>
      </c>
      <c r="F220" s="9" t="s">
        <v>47</v>
      </c>
      <c r="G220" s="10">
        <v>68000</v>
      </c>
      <c r="H220" s="10">
        <f t="shared" si="18"/>
        <v>61925</v>
      </c>
      <c r="I220" s="10">
        <v>6075</v>
      </c>
      <c r="J220" s="10">
        <v>36</v>
      </c>
      <c r="K220" s="10">
        <v>36</v>
      </c>
      <c r="L220" s="9">
        <v>9</v>
      </c>
      <c r="M220" s="9">
        <f t="shared" si="15"/>
        <v>27</v>
      </c>
      <c r="N220" s="9" t="s">
        <v>672</v>
      </c>
      <c r="O220" s="10">
        <f t="shared" si="16"/>
        <v>1671975</v>
      </c>
      <c r="P220" s="88">
        <f>SUM(O219:O220)</f>
        <v>4925225</v>
      </c>
      <c r="Q220" s="10">
        <f t="shared" si="17"/>
        <v>164025</v>
      </c>
      <c r="R220" s="9">
        <f t="shared" si="14"/>
        <v>0</v>
      </c>
      <c r="S220" s="9" t="s">
        <v>673</v>
      </c>
      <c r="T220" s="4" t="s">
        <v>284</v>
      </c>
    </row>
    <row r="221" spans="1:20">
      <c r="A221" s="9">
        <v>224</v>
      </c>
      <c r="B221" s="9">
        <v>5</v>
      </c>
      <c r="C221" s="9" t="s">
        <v>14</v>
      </c>
      <c r="D221" s="9" t="s">
        <v>22</v>
      </c>
      <c r="E221" s="9" t="s">
        <v>609</v>
      </c>
      <c r="F221" s="9" t="s">
        <v>58</v>
      </c>
      <c r="G221" s="10">
        <v>58850</v>
      </c>
      <c r="H221" s="10">
        <f t="shared" si="18"/>
        <v>50000</v>
      </c>
      <c r="I221" s="10">
        <v>8850</v>
      </c>
      <c r="J221" s="10">
        <v>15</v>
      </c>
      <c r="K221" s="10">
        <v>15</v>
      </c>
      <c r="L221" s="9"/>
      <c r="M221" s="9">
        <f t="shared" si="15"/>
        <v>15</v>
      </c>
      <c r="N221" s="9" t="s">
        <v>462</v>
      </c>
      <c r="O221" s="10">
        <f t="shared" si="16"/>
        <v>750000</v>
      </c>
      <c r="P221" s="88">
        <f>O221</f>
        <v>750000</v>
      </c>
      <c r="Q221" s="10">
        <f t="shared" si="17"/>
        <v>132750</v>
      </c>
      <c r="R221" s="9">
        <f t="shared" si="14"/>
        <v>0</v>
      </c>
      <c r="S221" s="9"/>
      <c r="T221" s="4" t="s">
        <v>284</v>
      </c>
    </row>
    <row r="222" spans="1:20">
      <c r="A222" s="9">
        <v>225</v>
      </c>
      <c r="B222" s="9">
        <v>5</v>
      </c>
      <c r="C222" s="9" t="s">
        <v>14</v>
      </c>
      <c r="D222" s="9" t="s">
        <v>21</v>
      </c>
      <c r="E222" s="9" t="s">
        <v>164</v>
      </c>
      <c r="F222" s="9" t="s">
        <v>610</v>
      </c>
      <c r="G222" s="10">
        <v>65300</v>
      </c>
      <c r="H222" s="10">
        <f t="shared" si="18"/>
        <v>60000</v>
      </c>
      <c r="I222" s="10">
        <v>5300</v>
      </c>
      <c r="J222" s="10">
        <v>36</v>
      </c>
      <c r="K222" s="10">
        <v>36</v>
      </c>
      <c r="L222" s="9">
        <v>10</v>
      </c>
      <c r="M222" s="9">
        <f t="shared" si="15"/>
        <v>26</v>
      </c>
      <c r="N222" s="9" t="s">
        <v>618</v>
      </c>
      <c r="O222" s="10">
        <f t="shared" si="16"/>
        <v>1560000</v>
      </c>
      <c r="P222" s="88">
        <f>O222</f>
        <v>1560000</v>
      </c>
      <c r="Q222" s="10">
        <f t="shared" si="17"/>
        <v>137800</v>
      </c>
      <c r="R222" s="9">
        <f t="shared" si="14"/>
        <v>0</v>
      </c>
      <c r="S222" s="9" t="s">
        <v>872</v>
      </c>
      <c r="T222" s="4" t="s">
        <v>284</v>
      </c>
    </row>
    <row r="223" spans="1:20">
      <c r="A223" s="9">
        <v>226</v>
      </c>
      <c r="B223" s="9">
        <v>6</v>
      </c>
      <c r="C223" s="9" t="s">
        <v>14</v>
      </c>
      <c r="D223" s="9" t="s">
        <v>21</v>
      </c>
      <c r="E223" s="9" t="s">
        <v>136</v>
      </c>
      <c r="F223" s="9" t="s">
        <v>639</v>
      </c>
      <c r="G223" s="10">
        <v>127500</v>
      </c>
      <c r="H223" s="10">
        <f t="shared" si="18"/>
        <v>118350</v>
      </c>
      <c r="I223" s="10">
        <v>9150</v>
      </c>
      <c r="J223" s="10">
        <v>15</v>
      </c>
      <c r="K223" s="10">
        <v>15</v>
      </c>
      <c r="L223" s="9">
        <v>0</v>
      </c>
      <c r="M223" s="9">
        <f t="shared" si="15"/>
        <v>15</v>
      </c>
      <c r="N223" s="9" t="s">
        <v>651</v>
      </c>
      <c r="O223" s="10">
        <f t="shared" si="16"/>
        <v>1775250</v>
      </c>
      <c r="P223" s="88">
        <f>O223</f>
        <v>1775250</v>
      </c>
      <c r="Q223" s="10">
        <f t="shared" si="17"/>
        <v>137250</v>
      </c>
      <c r="R223" s="9">
        <f t="shared" si="14"/>
        <v>0</v>
      </c>
      <c r="S223" s="9"/>
      <c r="T223" s="4" t="s">
        <v>284</v>
      </c>
    </row>
    <row r="224" spans="1:20">
      <c r="A224" s="9">
        <v>227</v>
      </c>
      <c r="B224" s="9">
        <v>6</v>
      </c>
      <c r="C224" s="9" t="s">
        <v>14</v>
      </c>
      <c r="D224" s="9" t="s">
        <v>22</v>
      </c>
      <c r="E224" s="9" t="s">
        <v>417</v>
      </c>
      <c r="F224" s="9" t="s">
        <v>418</v>
      </c>
      <c r="G224" s="10">
        <v>72500</v>
      </c>
      <c r="H224" s="10">
        <f t="shared" si="18"/>
        <v>63650</v>
      </c>
      <c r="I224" s="10">
        <v>8850</v>
      </c>
      <c r="J224" s="10">
        <f>L118</f>
        <v>12</v>
      </c>
      <c r="K224" s="10">
        <v>12</v>
      </c>
      <c r="L224" s="9">
        <v>0</v>
      </c>
      <c r="M224" s="9">
        <f t="shared" si="15"/>
        <v>12</v>
      </c>
      <c r="N224" s="9" t="s">
        <v>462</v>
      </c>
      <c r="O224" s="10">
        <f t="shared" si="16"/>
        <v>763800</v>
      </c>
      <c r="P224" s="88"/>
      <c r="Q224" s="10">
        <f t="shared" si="17"/>
        <v>106200</v>
      </c>
      <c r="R224" s="9">
        <f t="shared" si="14"/>
        <v>0</v>
      </c>
      <c r="S224" s="9"/>
      <c r="T224" s="4" t="s">
        <v>284</v>
      </c>
    </row>
    <row r="225" spans="1:20">
      <c r="A225" s="9">
        <v>228</v>
      </c>
      <c r="B225" s="9">
        <v>6</v>
      </c>
      <c r="C225" s="9" t="s">
        <v>14</v>
      </c>
      <c r="D225" s="9" t="s">
        <v>22</v>
      </c>
      <c r="E225" s="9" t="s">
        <v>416</v>
      </c>
      <c r="F225" s="9" t="s">
        <v>418</v>
      </c>
      <c r="G225" s="10">
        <v>72500</v>
      </c>
      <c r="H225" s="10">
        <f t="shared" si="18"/>
        <v>63650</v>
      </c>
      <c r="I225" s="10">
        <v>8850</v>
      </c>
      <c r="J225" s="10">
        <f>L117</f>
        <v>4</v>
      </c>
      <c r="K225" s="10">
        <v>4</v>
      </c>
      <c r="L225" s="9">
        <v>0</v>
      </c>
      <c r="M225" s="9">
        <f t="shared" si="15"/>
        <v>4</v>
      </c>
      <c r="N225" s="9" t="s">
        <v>462</v>
      </c>
      <c r="O225" s="10">
        <f t="shared" si="16"/>
        <v>254600</v>
      </c>
      <c r="P225" s="88">
        <f>SUM(O224:O225)</f>
        <v>1018400</v>
      </c>
      <c r="Q225" s="10">
        <f t="shared" si="17"/>
        <v>35400</v>
      </c>
      <c r="R225" s="9">
        <f t="shared" si="14"/>
        <v>0</v>
      </c>
      <c r="S225" s="9"/>
      <c r="T225" s="4" t="s">
        <v>284</v>
      </c>
    </row>
    <row r="226" spans="1:20">
      <c r="A226" s="9">
        <v>229</v>
      </c>
      <c r="B226" s="9">
        <v>6</v>
      </c>
      <c r="C226" s="9" t="s">
        <v>14</v>
      </c>
      <c r="D226" s="9" t="s">
        <v>22</v>
      </c>
      <c r="E226" s="9" t="s">
        <v>640</v>
      </c>
      <c r="F226" s="9" t="s">
        <v>307</v>
      </c>
      <c r="G226" s="10">
        <v>50000</v>
      </c>
      <c r="H226" s="10">
        <f t="shared" si="18"/>
        <v>45025</v>
      </c>
      <c r="I226" s="10">
        <v>4975</v>
      </c>
      <c r="J226" s="10">
        <v>36</v>
      </c>
      <c r="K226" s="10">
        <v>36</v>
      </c>
      <c r="L226" s="9">
        <v>0</v>
      </c>
      <c r="M226" s="9">
        <f t="shared" si="15"/>
        <v>36</v>
      </c>
      <c r="N226" s="9"/>
      <c r="O226" s="10">
        <f t="shared" si="16"/>
        <v>1620900</v>
      </c>
      <c r="P226" s="88"/>
      <c r="Q226" s="10">
        <f t="shared" si="17"/>
        <v>179100</v>
      </c>
      <c r="R226" s="9">
        <f t="shared" si="14"/>
        <v>0</v>
      </c>
      <c r="S226" s="9"/>
      <c r="T226" s="4" t="s">
        <v>284</v>
      </c>
    </row>
    <row r="227" spans="1:20">
      <c r="A227" s="9">
        <v>230</v>
      </c>
      <c r="B227" s="9">
        <v>6</v>
      </c>
      <c r="C227" s="9" t="s">
        <v>14</v>
      </c>
      <c r="D227" s="9" t="s">
        <v>21</v>
      </c>
      <c r="E227" s="9" t="s">
        <v>165</v>
      </c>
      <c r="F227" s="9" t="s">
        <v>307</v>
      </c>
      <c r="G227" s="10">
        <v>80000</v>
      </c>
      <c r="H227" s="10">
        <f t="shared" si="18"/>
        <v>74875</v>
      </c>
      <c r="I227" s="10">
        <v>5125</v>
      </c>
      <c r="J227" s="10">
        <f>L76</f>
        <v>1</v>
      </c>
      <c r="K227" s="10">
        <f>L76</f>
        <v>1</v>
      </c>
      <c r="L227" s="9">
        <v>0</v>
      </c>
      <c r="M227" s="9">
        <f t="shared" si="15"/>
        <v>1</v>
      </c>
      <c r="N227" s="9"/>
      <c r="O227" s="10">
        <f t="shared" si="16"/>
        <v>74875</v>
      </c>
      <c r="P227" s="88">
        <f>SUM(O226:O227)</f>
        <v>1695775</v>
      </c>
      <c r="Q227" s="10">
        <f t="shared" si="17"/>
        <v>5125</v>
      </c>
      <c r="R227" s="9">
        <f t="shared" si="14"/>
        <v>0</v>
      </c>
      <c r="S227" s="9"/>
      <c r="T227" s="4" t="s">
        <v>284</v>
      </c>
    </row>
    <row r="228" spans="1:20">
      <c r="A228" s="9">
        <v>231</v>
      </c>
      <c r="B228" s="9">
        <v>6</v>
      </c>
      <c r="C228" s="9" t="s">
        <v>14</v>
      </c>
      <c r="D228" s="9" t="s">
        <v>21</v>
      </c>
      <c r="E228" s="9" t="s">
        <v>197</v>
      </c>
      <c r="F228" s="9" t="s">
        <v>641</v>
      </c>
      <c r="G228" s="10">
        <v>98000</v>
      </c>
      <c r="H228" s="10">
        <f t="shared" si="18"/>
        <v>89350</v>
      </c>
      <c r="I228" s="10">
        <v>8650</v>
      </c>
      <c r="J228" s="10">
        <v>15</v>
      </c>
      <c r="K228" s="10">
        <v>15</v>
      </c>
      <c r="L228" s="9">
        <v>0</v>
      </c>
      <c r="M228" s="9">
        <f t="shared" si="15"/>
        <v>15</v>
      </c>
      <c r="N228" s="9" t="s">
        <v>615</v>
      </c>
      <c r="O228" s="10">
        <f t="shared" si="16"/>
        <v>1340250</v>
      </c>
      <c r="P228" s="88"/>
      <c r="Q228" s="10">
        <f t="shared" si="17"/>
        <v>129750</v>
      </c>
      <c r="R228" s="9">
        <f t="shared" si="14"/>
        <v>0</v>
      </c>
      <c r="S228" s="9"/>
      <c r="T228" s="4" t="s">
        <v>284</v>
      </c>
    </row>
    <row r="229" spans="1:20">
      <c r="A229" s="9">
        <v>232</v>
      </c>
      <c r="B229" s="9">
        <v>6</v>
      </c>
      <c r="C229" s="9" t="s">
        <v>14</v>
      </c>
      <c r="D229" s="9" t="s">
        <v>21</v>
      </c>
      <c r="E229" s="9" t="s">
        <v>196</v>
      </c>
      <c r="F229" s="9" t="s">
        <v>641</v>
      </c>
      <c r="G229" s="10">
        <v>98000</v>
      </c>
      <c r="H229" s="10">
        <f>G229-I229</f>
        <v>89350</v>
      </c>
      <c r="I229" s="10">
        <v>8650</v>
      </c>
      <c r="J229" s="10">
        <v>15</v>
      </c>
      <c r="K229" s="10">
        <v>15</v>
      </c>
      <c r="L229" s="9">
        <v>0</v>
      </c>
      <c r="M229" s="9">
        <f t="shared" si="15"/>
        <v>15</v>
      </c>
      <c r="N229" s="9" t="s">
        <v>615</v>
      </c>
      <c r="O229" s="10">
        <f t="shared" si="16"/>
        <v>1340250</v>
      </c>
      <c r="P229" s="88"/>
      <c r="Q229" s="10">
        <f t="shared" si="17"/>
        <v>129750</v>
      </c>
      <c r="R229" s="9">
        <f t="shared" si="14"/>
        <v>0</v>
      </c>
      <c r="S229" s="9"/>
      <c r="T229" s="4" t="s">
        <v>284</v>
      </c>
    </row>
    <row r="230" spans="1:20">
      <c r="A230" s="9">
        <v>233</v>
      </c>
      <c r="B230" s="9">
        <v>6</v>
      </c>
      <c r="C230" s="9" t="s">
        <v>14</v>
      </c>
      <c r="D230" s="9" t="s">
        <v>21</v>
      </c>
      <c r="E230" s="9" t="s">
        <v>198</v>
      </c>
      <c r="F230" s="9" t="s">
        <v>641</v>
      </c>
      <c r="G230" s="10">
        <v>98000</v>
      </c>
      <c r="H230" s="10">
        <f>G230-I230</f>
        <v>89350</v>
      </c>
      <c r="I230" s="10">
        <v>8650</v>
      </c>
      <c r="J230" s="10">
        <v>15</v>
      </c>
      <c r="K230" s="10">
        <v>15</v>
      </c>
      <c r="L230" s="9">
        <v>0</v>
      </c>
      <c r="M230" s="9">
        <f t="shared" si="15"/>
        <v>15</v>
      </c>
      <c r="N230" s="9" t="s">
        <v>615</v>
      </c>
      <c r="O230" s="10">
        <f t="shared" si="16"/>
        <v>1340250</v>
      </c>
      <c r="P230" s="88">
        <f>SUM(O228:O230)</f>
        <v>4020750</v>
      </c>
      <c r="Q230" s="10">
        <f t="shared" si="17"/>
        <v>129750</v>
      </c>
      <c r="R230" s="9">
        <f t="shared" si="14"/>
        <v>0</v>
      </c>
      <c r="S230" s="9"/>
      <c r="T230" s="4" t="s">
        <v>284</v>
      </c>
    </row>
    <row r="231" spans="1:20">
      <c r="A231" s="9">
        <v>234</v>
      </c>
      <c r="B231" s="9">
        <v>6</v>
      </c>
      <c r="C231" s="9" t="s">
        <v>14</v>
      </c>
      <c r="D231" s="9" t="s">
        <v>21</v>
      </c>
      <c r="E231" s="9" t="s">
        <v>642</v>
      </c>
      <c r="F231" s="9" t="s">
        <v>44</v>
      </c>
      <c r="G231" s="10">
        <v>80500</v>
      </c>
      <c r="H231" s="10">
        <f t="shared" si="18"/>
        <v>74375</v>
      </c>
      <c r="I231" s="10">
        <v>6125</v>
      </c>
      <c r="J231" s="10">
        <v>36</v>
      </c>
      <c r="K231" s="10">
        <v>36</v>
      </c>
      <c r="L231" s="9">
        <v>0</v>
      </c>
      <c r="M231" s="9">
        <f t="shared" si="15"/>
        <v>36</v>
      </c>
      <c r="N231" s="9" t="s">
        <v>692</v>
      </c>
      <c r="O231" s="10">
        <f t="shared" si="16"/>
        <v>2677500</v>
      </c>
      <c r="P231" s="88">
        <f>O231</f>
        <v>2677500</v>
      </c>
      <c r="Q231" s="10">
        <f t="shared" si="17"/>
        <v>220500</v>
      </c>
      <c r="R231" s="9">
        <f t="shared" si="14"/>
        <v>0</v>
      </c>
      <c r="S231" s="9"/>
      <c r="T231" s="4" t="s">
        <v>284</v>
      </c>
    </row>
    <row r="232" spans="1:20">
      <c r="A232" s="9">
        <v>235</v>
      </c>
      <c r="B232" s="9">
        <v>6</v>
      </c>
      <c r="C232" s="9" t="s">
        <v>14</v>
      </c>
      <c r="D232" s="9" t="s">
        <v>21</v>
      </c>
      <c r="E232" s="9" t="s">
        <v>178</v>
      </c>
      <c r="F232" s="9" t="s">
        <v>643</v>
      </c>
      <c r="G232" s="10">
        <v>38750</v>
      </c>
      <c r="H232" s="10">
        <f t="shared" si="18"/>
        <v>32000</v>
      </c>
      <c r="I232" s="10">
        <v>6750</v>
      </c>
      <c r="J232" s="10">
        <v>36</v>
      </c>
      <c r="K232" s="10">
        <v>36</v>
      </c>
      <c r="L232" s="9">
        <v>0</v>
      </c>
      <c r="M232" s="9">
        <f t="shared" si="15"/>
        <v>36</v>
      </c>
      <c r="N232" s="9" t="s">
        <v>671</v>
      </c>
      <c r="O232" s="10">
        <f t="shared" si="16"/>
        <v>1152000</v>
      </c>
      <c r="P232" s="88">
        <f>O232</f>
        <v>1152000</v>
      </c>
      <c r="Q232" s="10">
        <f t="shared" si="17"/>
        <v>243000</v>
      </c>
      <c r="R232" s="9">
        <f t="shared" si="14"/>
        <v>0</v>
      </c>
      <c r="S232" s="9"/>
      <c r="T232" s="4" t="s">
        <v>284</v>
      </c>
    </row>
    <row r="233" spans="1:20">
      <c r="A233" s="13">
        <v>236</v>
      </c>
      <c r="B233" s="13">
        <v>6</v>
      </c>
      <c r="C233" s="13" t="s">
        <v>14</v>
      </c>
      <c r="D233" s="13" t="s">
        <v>21</v>
      </c>
      <c r="E233" s="13" t="s">
        <v>158</v>
      </c>
      <c r="F233" s="13" t="s">
        <v>334</v>
      </c>
      <c r="H233" s="27">
        <f t="shared" si="18"/>
        <v>0</v>
      </c>
      <c r="M233" s="13">
        <f t="shared" si="15"/>
        <v>0</v>
      </c>
      <c r="O233" s="27">
        <f t="shared" si="16"/>
        <v>0</v>
      </c>
      <c r="Q233" s="27">
        <f t="shared" si="17"/>
        <v>0</v>
      </c>
      <c r="R233" s="13">
        <f t="shared" si="14"/>
        <v>0</v>
      </c>
      <c r="T233" s="2" t="s">
        <v>283</v>
      </c>
    </row>
    <row r="234" spans="1:20">
      <c r="A234" s="9">
        <v>237</v>
      </c>
      <c r="B234" s="9">
        <v>6</v>
      </c>
      <c r="C234" s="9" t="s">
        <v>14</v>
      </c>
      <c r="D234" s="9" t="s">
        <v>22</v>
      </c>
      <c r="E234" s="9" t="s">
        <v>681</v>
      </c>
      <c r="F234" s="9" t="s">
        <v>24</v>
      </c>
      <c r="G234" s="10">
        <v>81375</v>
      </c>
      <c r="H234" s="10">
        <f t="shared" si="18"/>
        <v>76500</v>
      </c>
      <c r="I234" s="10">
        <v>4875</v>
      </c>
      <c r="J234" s="10">
        <v>36</v>
      </c>
      <c r="K234" s="10">
        <v>32</v>
      </c>
      <c r="L234" s="9">
        <v>0</v>
      </c>
      <c r="M234" s="9">
        <f t="shared" si="15"/>
        <v>32</v>
      </c>
      <c r="N234" s="9"/>
      <c r="O234" s="10">
        <f t="shared" si="16"/>
        <v>2448000</v>
      </c>
      <c r="P234" s="88"/>
      <c r="Q234" s="10">
        <f t="shared" si="17"/>
        <v>156000</v>
      </c>
      <c r="R234" s="9">
        <f t="shared" si="14"/>
        <v>4</v>
      </c>
      <c r="S234" s="9" t="s">
        <v>691</v>
      </c>
      <c r="T234" s="4" t="s">
        <v>284</v>
      </c>
    </row>
    <row r="235" spans="1:20">
      <c r="A235" s="9">
        <v>238</v>
      </c>
      <c r="B235" s="9">
        <v>6</v>
      </c>
      <c r="C235" s="9" t="s">
        <v>14</v>
      </c>
      <c r="D235" s="9" t="s">
        <v>22</v>
      </c>
      <c r="E235" s="9" t="s">
        <v>682</v>
      </c>
      <c r="F235" s="9" t="s">
        <v>24</v>
      </c>
      <c r="G235" s="10">
        <v>38225</v>
      </c>
      <c r="H235" s="10">
        <f t="shared" si="18"/>
        <v>33000</v>
      </c>
      <c r="I235" s="10">
        <v>5225</v>
      </c>
      <c r="J235" s="10">
        <v>36</v>
      </c>
      <c r="K235" s="10">
        <v>35</v>
      </c>
      <c r="L235" s="9">
        <v>0</v>
      </c>
      <c r="M235" s="9">
        <f t="shared" si="15"/>
        <v>35</v>
      </c>
      <c r="N235" s="9"/>
      <c r="O235" s="10">
        <f t="shared" si="16"/>
        <v>1155000</v>
      </c>
      <c r="P235" s="88"/>
      <c r="Q235" s="10">
        <f t="shared" si="17"/>
        <v>182875</v>
      </c>
      <c r="R235" s="9">
        <f t="shared" si="14"/>
        <v>1</v>
      </c>
      <c r="S235" s="9" t="s">
        <v>688</v>
      </c>
      <c r="T235" s="4" t="s">
        <v>284</v>
      </c>
    </row>
    <row r="236" spans="1:20">
      <c r="A236" s="9">
        <v>239</v>
      </c>
      <c r="B236" s="9">
        <v>6</v>
      </c>
      <c r="C236" s="9" t="s">
        <v>14</v>
      </c>
      <c r="D236" s="9" t="s">
        <v>22</v>
      </c>
      <c r="E236" s="9" t="s">
        <v>683</v>
      </c>
      <c r="F236" s="9" t="s">
        <v>24</v>
      </c>
      <c r="G236" s="10">
        <v>50175</v>
      </c>
      <c r="H236" s="10">
        <f t="shared" si="18"/>
        <v>45000</v>
      </c>
      <c r="I236" s="10">
        <v>5175</v>
      </c>
      <c r="J236" s="10">
        <v>36</v>
      </c>
      <c r="K236" s="10">
        <v>34</v>
      </c>
      <c r="L236" s="9">
        <v>0</v>
      </c>
      <c r="M236" s="9">
        <f t="shared" si="15"/>
        <v>34</v>
      </c>
      <c r="N236" s="9"/>
      <c r="O236" s="10">
        <f t="shared" si="16"/>
        <v>1530000</v>
      </c>
      <c r="P236" s="88"/>
      <c r="Q236" s="10">
        <f t="shared" si="17"/>
        <v>175950</v>
      </c>
      <c r="R236" s="9">
        <f t="shared" si="14"/>
        <v>2</v>
      </c>
      <c r="S236" s="9"/>
      <c r="T236" s="4" t="s">
        <v>284</v>
      </c>
    </row>
    <row r="237" spans="1:20">
      <c r="A237" s="9">
        <v>240</v>
      </c>
      <c r="B237" s="9">
        <v>6</v>
      </c>
      <c r="C237" s="9" t="s">
        <v>14</v>
      </c>
      <c r="D237" s="9" t="s">
        <v>22</v>
      </c>
      <c r="E237" s="9" t="s">
        <v>684</v>
      </c>
      <c r="F237" s="9" t="s">
        <v>24</v>
      </c>
      <c r="G237" s="10">
        <v>38000</v>
      </c>
      <c r="H237" s="10">
        <f t="shared" si="18"/>
        <v>32825</v>
      </c>
      <c r="I237" s="10">
        <v>5175</v>
      </c>
      <c r="J237" s="10">
        <v>36</v>
      </c>
      <c r="K237" s="10">
        <v>35</v>
      </c>
      <c r="L237" s="9">
        <v>0</v>
      </c>
      <c r="M237" s="9">
        <f t="shared" si="15"/>
        <v>35</v>
      </c>
      <c r="N237" s="9"/>
      <c r="O237" s="10">
        <f t="shared" si="16"/>
        <v>1148875</v>
      </c>
      <c r="P237" s="88"/>
      <c r="Q237" s="10">
        <f t="shared" si="17"/>
        <v>181125</v>
      </c>
      <c r="R237" s="9">
        <f t="shared" si="14"/>
        <v>1</v>
      </c>
      <c r="S237" s="9" t="s">
        <v>689</v>
      </c>
      <c r="T237" s="4" t="s">
        <v>284</v>
      </c>
    </row>
    <row r="238" spans="1:20">
      <c r="A238" s="9">
        <v>241</v>
      </c>
      <c r="B238" s="9">
        <v>6</v>
      </c>
      <c r="C238" s="9" t="s">
        <v>14</v>
      </c>
      <c r="D238" s="9" t="s">
        <v>22</v>
      </c>
      <c r="E238" s="9" t="s">
        <v>685</v>
      </c>
      <c r="F238" s="9" t="s">
        <v>24</v>
      </c>
      <c r="G238" s="10">
        <v>38175</v>
      </c>
      <c r="H238" s="10">
        <f t="shared" si="18"/>
        <v>33000</v>
      </c>
      <c r="I238" s="10">
        <v>5175</v>
      </c>
      <c r="J238" s="10">
        <v>36</v>
      </c>
      <c r="K238" s="10">
        <v>31</v>
      </c>
      <c r="L238" s="9">
        <v>4</v>
      </c>
      <c r="M238" s="9">
        <f t="shared" si="15"/>
        <v>27</v>
      </c>
      <c r="N238" s="9"/>
      <c r="O238" s="10">
        <f t="shared" si="16"/>
        <v>891000</v>
      </c>
      <c r="P238" s="88"/>
      <c r="Q238" s="10">
        <f t="shared" si="17"/>
        <v>139725</v>
      </c>
      <c r="R238" s="9">
        <f t="shared" si="14"/>
        <v>5</v>
      </c>
      <c r="S238" s="9" t="s">
        <v>690</v>
      </c>
      <c r="T238" s="4" t="s">
        <v>284</v>
      </c>
    </row>
    <row r="239" spans="1:20">
      <c r="A239" s="9">
        <v>242</v>
      </c>
      <c r="B239" s="9">
        <v>6</v>
      </c>
      <c r="C239" s="9" t="s">
        <v>14</v>
      </c>
      <c r="D239" s="9" t="s">
        <v>22</v>
      </c>
      <c r="E239" s="9" t="s">
        <v>350</v>
      </c>
      <c r="F239" s="9" t="s">
        <v>24</v>
      </c>
      <c r="G239" s="10">
        <v>37825</v>
      </c>
      <c r="H239" s="10">
        <f t="shared" si="18"/>
        <v>33000</v>
      </c>
      <c r="I239" s="10">
        <v>4825</v>
      </c>
      <c r="J239" s="10">
        <v>4</v>
      </c>
      <c r="K239" s="10">
        <f>L91</f>
        <v>4</v>
      </c>
      <c r="L239" s="9">
        <v>0</v>
      </c>
      <c r="M239" s="9">
        <f t="shared" si="15"/>
        <v>4</v>
      </c>
      <c r="N239" s="9"/>
      <c r="O239" s="10">
        <f t="shared" si="16"/>
        <v>132000</v>
      </c>
      <c r="P239" s="88">
        <f>SUM(O234:O239)</f>
        <v>7304875</v>
      </c>
      <c r="Q239" s="10">
        <f t="shared" si="17"/>
        <v>19300</v>
      </c>
      <c r="R239" s="9">
        <f t="shared" si="14"/>
        <v>0</v>
      </c>
      <c r="S239" s="9" t="s">
        <v>834</v>
      </c>
      <c r="T239" s="4" t="s">
        <v>284</v>
      </c>
    </row>
    <row r="240" spans="1:20">
      <c r="A240" s="9">
        <v>243</v>
      </c>
      <c r="B240" s="9">
        <v>6</v>
      </c>
      <c r="C240" s="9" t="s">
        <v>14</v>
      </c>
      <c r="D240" s="9" t="s">
        <v>22</v>
      </c>
      <c r="E240" s="9" t="s">
        <v>699</v>
      </c>
      <c r="F240" s="9" t="s">
        <v>58</v>
      </c>
      <c r="G240" s="10">
        <v>60000</v>
      </c>
      <c r="H240" s="10">
        <f t="shared" si="18"/>
        <v>51600</v>
      </c>
      <c r="I240" s="10">
        <v>8400</v>
      </c>
      <c r="J240" s="10">
        <v>15</v>
      </c>
      <c r="K240" s="10">
        <v>15</v>
      </c>
      <c r="L240" s="9">
        <v>0</v>
      </c>
      <c r="M240" s="9">
        <f t="shared" si="15"/>
        <v>15</v>
      </c>
      <c r="N240" s="9" t="s">
        <v>511</v>
      </c>
      <c r="O240" s="10">
        <f t="shared" si="16"/>
        <v>774000</v>
      </c>
      <c r="P240" s="88"/>
      <c r="Q240" s="10">
        <f t="shared" si="17"/>
        <v>126000</v>
      </c>
      <c r="R240" s="9">
        <f t="shared" si="14"/>
        <v>0</v>
      </c>
      <c r="S240" s="9"/>
      <c r="T240" s="4" t="s">
        <v>284</v>
      </c>
    </row>
    <row r="241" spans="1:20">
      <c r="A241" s="9">
        <v>244</v>
      </c>
      <c r="B241" s="9">
        <v>6</v>
      </c>
      <c r="C241" s="9" t="s">
        <v>14</v>
      </c>
      <c r="D241" s="9" t="s">
        <v>22</v>
      </c>
      <c r="E241" s="9" t="s">
        <v>700</v>
      </c>
      <c r="F241" s="9" t="s">
        <v>58</v>
      </c>
      <c r="G241" s="10">
        <v>60000</v>
      </c>
      <c r="H241" s="10">
        <f t="shared" si="18"/>
        <v>51600</v>
      </c>
      <c r="I241" s="10">
        <v>8400</v>
      </c>
      <c r="J241" s="10">
        <v>15</v>
      </c>
      <c r="K241" s="10">
        <v>15</v>
      </c>
      <c r="L241" s="9">
        <v>0</v>
      </c>
      <c r="M241" s="9">
        <f t="shared" si="15"/>
        <v>15</v>
      </c>
      <c r="N241" s="9" t="s">
        <v>511</v>
      </c>
      <c r="O241" s="10">
        <f t="shared" si="16"/>
        <v>774000</v>
      </c>
      <c r="P241" s="88"/>
      <c r="Q241" s="10">
        <f t="shared" si="17"/>
        <v>126000</v>
      </c>
      <c r="R241" s="9">
        <f t="shared" si="14"/>
        <v>0</v>
      </c>
      <c r="S241" s="9"/>
      <c r="T241" s="4" t="s">
        <v>284</v>
      </c>
    </row>
    <row r="242" spans="1:20">
      <c r="A242" s="9">
        <v>245</v>
      </c>
      <c r="B242" s="9">
        <v>6</v>
      </c>
      <c r="C242" s="9" t="s">
        <v>14</v>
      </c>
      <c r="D242" s="9" t="s">
        <v>22</v>
      </c>
      <c r="E242" s="9" t="s">
        <v>701</v>
      </c>
      <c r="F242" s="9" t="s">
        <v>58</v>
      </c>
      <c r="G242" s="10">
        <v>59950</v>
      </c>
      <c r="H242" s="10">
        <f t="shared" si="18"/>
        <v>51600</v>
      </c>
      <c r="I242" s="10">
        <v>8350</v>
      </c>
      <c r="J242" s="10">
        <v>15</v>
      </c>
      <c r="K242" s="10">
        <v>15</v>
      </c>
      <c r="L242" s="9">
        <v>0</v>
      </c>
      <c r="M242" s="9">
        <f t="shared" si="15"/>
        <v>15</v>
      </c>
      <c r="N242" s="9" t="s">
        <v>511</v>
      </c>
      <c r="O242" s="10">
        <f t="shared" si="16"/>
        <v>774000</v>
      </c>
      <c r="P242" s="88"/>
      <c r="Q242" s="10">
        <f t="shared" si="17"/>
        <v>125250</v>
      </c>
      <c r="R242" s="9">
        <f t="shared" si="14"/>
        <v>0</v>
      </c>
      <c r="S242" s="9"/>
      <c r="T242" s="4" t="s">
        <v>284</v>
      </c>
    </row>
    <row r="243" spans="1:20">
      <c r="A243" s="9">
        <v>246</v>
      </c>
      <c r="B243" s="9">
        <v>6</v>
      </c>
      <c r="C243" s="9" t="s">
        <v>14</v>
      </c>
      <c r="D243" s="9" t="s">
        <v>22</v>
      </c>
      <c r="E243" s="9" t="s">
        <v>702</v>
      </c>
      <c r="F243" s="9" t="s">
        <v>58</v>
      </c>
      <c r="G243" s="10">
        <v>59950</v>
      </c>
      <c r="H243" s="10">
        <f t="shared" si="18"/>
        <v>51600</v>
      </c>
      <c r="I243" s="10">
        <v>8350</v>
      </c>
      <c r="J243" s="10">
        <v>15</v>
      </c>
      <c r="K243" s="10">
        <v>15</v>
      </c>
      <c r="L243" s="9">
        <v>0</v>
      </c>
      <c r="M243" s="9">
        <f t="shared" si="15"/>
        <v>15</v>
      </c>
      <c r="N243" s="9" t="s">
        <v>511</v>
      </c>
      <c r="O243" s="10">
        <f t="shared" si="16"/>
        <v>774000</v>
      </c>
      <c r="P243" s="88">
        <f>SUM(O240:O243)</f>
        <v>3096000</v>
      </c>
      <c r="Q243" s="10">
        <f t="shared" si="17"/>
        <v>125250</v>
      </c>
      <c r="R243" s="9">
        <f t="shared" si="14"/>
        <v>0</v>
      </c>
      <c r="S243" s="9"/>
      <c r="T243" s="4" t="s">
        <v>284</v>
      </c>
    </row>
    <row r="244" spans="1:20">
      <c r="A244" s="9">
        <v>247</v>
      </c>
      <c r="B244" s="9">
        <v>6</v>
      </c>
      <c r="C244" s="9" t="s">
        <v>14</v>
      </c>
      <c r="D244" s="9" t="s">
        <v>21</v>
      </c>
      <c r="E244" s="9" t="s">
        <v>703</v>
      </c>
      <c r="F244" s="9" t="s">
        <v>704</v>
      </c>
      <c r="G244" s="10">
        <v>88000</v>
      </c>
      <c r="H244" s="10">
        <f t="shared" si="18"/>
        <v>79350</v>
      </c>
      <c r="I244" s="10">
        <v>8650</v>
      </c>
      <c r="J244" s="10">
        <v>15</v>
      </c>
      <c r="K244" s="10">
        <v>15</v>
      </c>
      <c r="L244" s="9">
        <v>0</v>
      </c>
      <c r="M244" s="9">
        <f t="shared" si="15"/>
        <v>15</v>
      </c>
      <c r="N244" s="9"/>
      <c r="O244" s="10">
        <f t="shared" si="16"/>
        <v>1190250</v>
      </c>
      <c r="P244" s="88"/>
      <c r="Q244" s="10">
        <f t="shared" si="17"/>
        <v>129750</v>
      </c>
      <c r="R244" s="9">
        <f t="shared" si="14"/>
        <v>0</v>
      </c>
      <c r="S244" s="9"/>
      <c r="T244" s="4" t="s">
        <v>284</v>
      </c>
    </row>
    <row r="245" spans="1:20">
      <c r="A245" s="9">
        <v>248</v>
      </c>
      <c r="B245" s="9">
        <v>6</v>
      </c>
      <c r="C245" s="9" t="s">
        <v>14</v>
      </c>
      <c r="D245" s="9" t="s">
        <v>21</v>
      </c>
      <c r="E245" s="9" t="s">
        <v>189</v>
      </c>
      <c r="F245" s="9" t="s">
        <v>704</v>
      </c>
      <c r="G245" s="10">
        <v>88000</v>
      </c>
      <c r="H245" s="10">
        <f t="shared" si="18"/>
        <v>79100</v>
      </c>
      <c r="I245" s="10">
        <v>8900</v>
      </c>
      <c r="J245" s="10">
        <v>15</v>
      </c>
      <c r="K245" s="10">
        <v>15</v>
      </c>
      <c r="L245" s="9">
        <v>0</v>
      </c>
      <c r="M245" s="9">
        <f t="shared" si="15"/>
        <v>15</v>
      </c>
      <c r="N245" s="9"/>
      <c r="O245" s="10">
        <f t="shared" si="16"/>
        <v>1186500</v>
      </c>
      <c r="P245" s="88">
        <f>SUM(O244:O245)</f>
        <v>2376750</v>
      </c>
      <c r="Q245" s="10">
        <f t="shared" si="17"/>
        <v>133500</v>
      </c>
      <c r="R245" s="9">
        <f t="shared" si="14"/>
        <v>0</v>
      </c>
      <c r="S245" s="9"/>
      <c r="T245" s="4" t="s">
        <v>284</v>
      </c>
    </row>
    <row r="246" spans="1:20">
      <c r="A246" s="9">
        <v>249</v>
      </c>
      <c r="B246" s="9">
        <v>6</v>
      </c>
      <c r="C246" s="9" t="s">
        <v>14</v>
      </c>
      <c r="D246" s="9" t="s">
        <v>22</v>
      </c>
      <c r="E246" s="9" t="s">
        <v>61</v>
      </c>
      <c r="F246" s="9" t="s">
        <v>707</v>
      </c>
      <c r="G246" s="10">
        <v>57000</v>
      </c>
      <c r="H246" s="10">
        <f t="shared" si="18"/>
        <v>48650</v>
      </c>
      <c r="I246" s="10">
        <v>8350</v>
      </c>
      <c r="J246" s="10">
        <v>15</v>
      </c>
      <c r="K246" s="10">
        <v>15</v>
      </c>
      <c r="L246" s="9">
        <v>0</v>
      </c>
      <c r="M246" s="9">
        <f t="shared" si="15"/>
        <v>15</v>
      </c>
      <c r="N246" s="9" t="s">
        <v>511</v>
      </c>
      <c r="O246" s="10">
        <f t="shared" si="16"/>
        <v>729750</v>
      </c>
      <c r="P246" s="88"/>
      <c r="Q246" s="10">
        <f t="shared" si="17"/>
        <v>125250</v>
      </c>
      <c r="R246" s="9">
        <f t="shared" si="14"/>
        <v>0</v>
      </c>
      <c r="S246" s="9"/>
      <c r="T246" s="4" t="s">
        <v>284</v>
      </c>
    </row>
    <row r="247" spans="1:20">
      <c r="A247" s="9">
        <v>250</v>
      </c>
      <c r="B247" s="9">
        <v>6</v>
      </c>
      <c r="C247" s="9" t="s">
        <v>14</v>
      </c>
      <c r="D247" s="9" t="s">
        <v>22</v>
      </c>
      <c r="E247" s="9" t="s">
        <v>72</v>
      </c>
      <c r="F247" s="9" t="s">
        <v>707</v>
      </c>
      <c r="G247" s="10">
        <v>57000</v>
      </c>
      <c r="H247" s="10">
        <f t="shared" si="18"/>
        <v>48650</v>
      </c>
      <c r="I247" s="10">
        <v>8350</v>
      </c>
      <c r="J247" s="10">
        <v>15</v>
      </c>
      <c r="K247" s="10">
        <v>15</v>
      </c>
      <c r="L247" s="9">
        <v>0</v>
      </c>
      <c r="M247" s="9">
        <f t="shared" si="15"/>
        <v>15</v>
      </c>
      <c r="N247" s="9" t="s">
        <v>511</v>
      </c>
      <c r="O247" s="10">
        <f t="shared" si="16"/>
        <v>729750</v>
      </c>
      <c r="P247" s="88">
        <f>SUM(O246:O247)</f>
        <v>1459500</v>
      </c>
      <c r="Q247" s="10">
        <f t="shared" si="17"/>
        <v>125250</v>
      </c>
      <c r="R247" s="9">
        <f t="shared" si="14"/>
        <v>0</v>
      </c>
      <c r="S247" s="9"/>
      <c r="T247" s="4" t="s">
        <v>284</v>
      </c>
    </row>
    <row r="248" spans="1:20">
      <c r="A248" s="9">
        <v>251</v>
      </c>
      <c r="B248" s="9">
        <v>6</v>
      </c>
      <c r="C248" s="9" t="s">
        <v>14</v>
      </c>
      <c r="D248" s="9" t="s">
        <v>21</v>
      </c>
      <c r="E248" s="9" t="s">
        <v>130</v>
      </c>
      <c r="F248" s="9" t="s">
        <v>712</v>
      </c>
      <c r="G248" s="10">
        <v>45000</v>
      </c>
      <c r="H248" s="10">
        <f t="shared" si="18"/>
        <v>40375</v>
      </c>
      <c r="I248" s="10">
        <v>4625</v>
      </c>
      <c r="J248" s="10">
        <v>36</v>
      </c>
      <c r="K248" s="10">
        <v>36</v>
      </c>
      <c r="L248" s="9">
        <v>0</v>
      </c>
      <c r="M248" s="9">
        <f t="shared" si="15"/>
        <v>36</v>
      </c>
      <c r="N248" s="9" t="s">
        <v>713</v>
      </c>
      <c r="O248" s="10">
        <f t="shared" si="16"/>
        <v>1453500</v>
      </c>
      <c r="P248" s="88"/>
      <c r="Q248" s="10">
        <f t="shared" si="17"/>
        <v>166500</v>
      </c>
      <c r="R248" s="9">
        <f t="shared" si="14"/>
        <v>0</v>
      </c>
      <c r="S248" s="9"/>
      <c r="T248" s="4" t="s">
        <v>284</v>
      </c>
    </row>
    <row r="249" spans="1:20">
      <c r="A249" s="9">
        <v>252</v>
      </c>
      <c r="B249" s="9">
        <v>6</v>
      </c>
      <c r="C249" s="9" t="s">
        <v>14</v>
      </c>
      <c r="D249" s="9" t="s">
        <v>22</v>
      </c>
      <c r="E249" s="9" t="s">
        <v>711</v>
      </c>
      <c r="F249" s="9" t="s">
        <v>712</v>
      </c>
      <c r="G249" s="10">
        <v>72500</v>
      </c>
      <c r="H249" s="10">
        <f t="shared" si="18"/>
        <v>64150</v>
      </c>
      <c r="I249" s="10">
        <v>8350</v>
      </c>
      <c r="J249" s="10">
        <v>15</v>
      </c>
      <c r="K249" s="10">
        <v>15</v>
      </c>
      <c r="L249" s="9">
        <v>0</v>
      </c>
      <c r="M249" s="9">
        <f t="shared" si="15"/>
        <v>15</v>
      </c>
      <c r="N249" s="9" t="s">
        <v>511</v>
      </c>
      <c r="O249" s="10">
        <f t="shared" si="16"/>
        <v>962250</v>
      </c>
      <c r="P249" s="88">
        <f>SUM(O248:O249)</f>
        <v>2415750</v>
      </c>
      <c r="Q249" s="10">
        <f t="shared" si="17"/>
        <v>125250</v>
      </c>
      <c r="R249" s="9">
        <f t="shared" si="14"/>
        <v>0</v>
      </c>
      <c r="S249" s="9"/>
      <c r="T249" s="4" t="s">
        <v>284</v>
      </c>
    </row>
    <row r="250" spans="1:20">
      <c r="A250" s="9">
        <v>253</v>
      </c>
      <c r="B250" s="9">
        <v>6</v>
      </c>
      <c r="C250" s="9" t="s">
        <v>14</v>
      </c>
      <c r="D250" s="9" t="s">
        <v>22</v>
      </c>
      <c r="E250" s="9" t="s">
        <v>717</v>
      </c>
      <c r="F250" s="9" t="s">
        <v>509</v>
      </c>
      <c r="G250" s="10">
        <v>69550</v>
      </c>
      <c r="H250" s="10">
        <f t="shared" si="18"/>
        <v>62100</v>
      </c>
      <c r="I250" s="10">
        <v>7450</v>
      </c>
      <c r="J250" s="10">
        <v>36</v>
      </c>
      <c r="K250" s="10">
        <v>36</v>
      </c>
      <c r="L250" s="9">
        <v>8</v>
      </c>
      <c r="M250" s="9">
        <f t="shared" si="15"/>
        <v>28</v>
      </c>
      <c r="N250" s="9" t="s">
        <v>794</v>
      </c>
      <c r="O250" s="10">
        <f t="shared" si="16"/>
        <v>1738800</v>
      </c>
      <c r="P250" s="88"/>
      <c r="Q250" s="10">
        <f t="shared" si="17"/>
        <v>208600</v>
      </c>
      <c r="R250" s="9">
        <f t="shared" si="14"/>
        <v>0</v>
      </c>
      <c r="S250" s="9" t="s">
        <v>797</v>
      </c>
      <c r="T250" s="4" t="s">
        <v>284</v>
      </c>
    </row>
    <row r="251" spans="1:20">
      <c r="A251" s="9">
        <v>254</v>
      </c>
      <c r="B251" s="9">
        <v>6</v>
      </c>
      <c r="C251" s="9" t="s">
        <v>14</v>
      </c>
      <c r="D251" s="9" t="s">
        <v>22</v>
      </c>
      <c r="E251" s="9" t="s">
        <v>718</v>
      </c>
      <c r="F251" s="9" t="s">
        <v>509</v>
      </c>
      <c r="G251" s="10">
        <v>67350</v>
      </c>
      <c r="H251" s="10">
        <f t="shared" si="18"/>
        <v>59400</v>
      </c>
      <c r="I251" s="10">
        <v>7950</v>
      </c>
      <c r="J251" s="10">
        <v>36</v>
      </c>
      <c r="K251" s="10">
        <v>36</v>
      </c>
      <c r="L251" s="9">
        <v>11</v>
      </c>
      <c r="M251" s="9">
        <f t="shared" si="15"/>
        <v>25</v>
      </c>
      <c r="N251" s="9" t="s">
        <v>795</v>
      </c>
      <c r="O251" s="10">
        <f t="shared" si="16"/>
        <v>1485000</v>
      </c>
      <c r="P251" s="88"/>
      <c r="Q251" s="10">
        <f t="shared" si="17"/>
        <v>198750</v>
      </c>
      <c r="R251" s="9">
        <f t="shared" si="14"/>
        <v>0</v>
      </c>
      <c r="S251" s="9" t="s">
        <v>796</v>
      </c>
      <c r="T251" s="4" t="s">
        <v>284</v>
      </c>
    </row>
    <row r="252" spans="1:20">
      <c r="A252" s="9">
        <v>255</v>
      </c>
      <c r="B252" s="9">
        <v>6</v>
      </c>
      <c r="C252" s="9" t="s">
        <v>14</v>
      </c>
      <c r="D252" s="9" t="s">
        <v>21</v>
      </c>
      <c r="E252" s="9" t="s">
        <v>121</v>
      </c>
      <c r="F252" s="9" t="s">
        <v>509</v>
      </c>
      <c r="G252" s="10">
        <v>82050</v>
      </c>
      <c r="H252" s="10">
        <f t="shared" si="18"/>
        <v>73500</v>
      </c>
      <c r="I252" s="10">
        <v>8550</v>
      </c>
      <c r="J252" s="10">
        <v>36</v>
      </c>
      <c r="K252" s="10">
        <v>36</v>
      </c>
      <c r="L252" s="9">
        <v>0</v>
      </c>
      <c r="M252" s="9">
        <f t="shared" si="15"/>
        <v>36</v>
      </c>
      <c r="N252" s="9" t="s">
        <v>783</v>
      </c>
      <c r="O252" s="10">
        <f t="shared" si="16"/>
        <v>2646000</v>
      </c>
      <c r="P252" s="88"/>
      <c r="Q252" s="10">
        <f t="shared" si="17"/>
        <v>307800</v>
      </c>
      <c r="R252" s="9">
        <f t="shared" ref="R252:R319" si="19">J252-K252</f>
        <v>0</v>
      </c>
      <c r="S252" s="9"/>
      <c r="T252" s="4" t="s">
        <v>284</v>
      </c>
    </row>
    <row r="253" spans="1:20">
      <c r="A253" s="9">
        <v>256</v>
      </c>
      <c r="B253" s="9">
        <v>6</v>
      </c>
      <c r="C253" s="9" t="s">
        <v>14</v>
      </c>
      <c r="D253" s="9" t="s">
        <v>21</v>
      </c>
      <c r="E253" s="9" t="s">
        <v>122</v>
      </c>
      <c r="F253" s="9" t="s">
        <v>509</v>
      </c>
      <c r="G253" s="10">
        <v>88050</v>
      </c>
      <c r="H253" s="10">
        <f>G253-I253</f>
        <v>79500</v>
      </c>
      <c r="I253" s="10">
        <v>8550</v>
      </c>
      <c r="J253" s="10">
        <v>36</v>
      </c>
      <c r="K253" s="10">
        <v>36</v>
      </c>
      <c r="L253" s="9">
        <v>3</v>
      </c>
      <c r="M253" s="9">
        <f>K253-L253</f>
        <v>33</v>
      </c>
      <c r="N253" s="9" t="s">
        <v>783</v>
      </c>
      <c r="O253" s="10">
        <f>M253*H253</f>
        <v>2623500</v>
      </c>
      <c r="P253" s="88">
        <f>SUM(O250:O253)</f>
        <v>8493300</v>
      </c>
      <c r="Q253" s="10">
        <f>I253*M253</f>
        <v>282150</v>
      </c>
      <c r="R253" s="9">
        <f>J253-K253</f>
        <v>0</v>
      </c>
      <c r="S253" s="9"/>
      <c r="T253" s="4" t="s">
        <v>284</v>
      </c>
    </row>
    <row r="254" spans="1:20">
      <c r="A254" s="9">
        <v>257</v>
      </c>
      <c r="B254" s="9">
        <v>6</v>
      </c>
      <c r="C254" s="9" t="s">
        <v>14</v>
      </c>
      <c r="D254" s="9" t="s">
        <v>21</v>
      </c>
      <c r="E254" s="9" t="s">
        <v>719</v>
      </c>
      <c r="F254" s="9" t="s">
        <v>395</v>
      </c>
      <c r="G254" s="10">
        <v>78550</v>
      </c>
      <c r="H254" s="10">
        <f t="shared" si="18"/>
        <v>70000</v>
      </c>
      <c r="I254" s="10">
        <v>8550</v>
      </c>
      <c r="J254" s="10">
        <v>36</v>
      </c>
      <c r="K254" s="10">
        <v>36</v>
      </c>
      <c r="L254" s="9">
        <v>0</v>
      </c>
      <c r="M254" s="9">
        <f t="shared" si="15"/>
        <v>36</v>
      </c>
      <c r="N254" s="9" t="s">
        <v>788</v>
      </c>
      <c r="O254" s="10">
        <f t="shared" si="16"/>
        <v>2520000</v>
      </c>
      <c r="P254" s="88"/>
      <c r="Q254" s="10">
        <f t="shared" si="17"/>
        <v>307800</v>
      </c>
      <c r="R254" s="9">
        <f t="shared" si="19"/>
        <v>0</v>
      </c>
      <c r="S254" s="9"/>
      <c r="T254" s="4" t="s">
        <v>284</v>
      </c>
    </row>
    <row r="255" spans="1:20">
      <c r="A255" s="9">
        <v>258</v>
      </c>
      <c r="B255" s="9">
        <v>6</v>
      </c>
      <c r="C255" s="9" t="s">
        <v>14</v>
      </c>
      <c r="D255" s="9" t="s">
        <v>21</v>
      </c>
      <c r="E255" s="9" t="s">
        <v>394</v>
      </c>
      <c r="F255" s="9" t="s">
        <v>395</v>
      </c>
      <c r="G255" s="10">
        <v>70000</v>
      </c>
      <c r="H255" s="10">
        <f t="shared" si="18"/>
        <v>61450</v>
      </c>
      <c r="I255" s="10">
        <v>8550</v>
      </c>
      <c r="J255" s="10">
        <v>2</v>
      </c>
      <c r="K255" s="10">
        <f>L107</f>
        <v>2</v>
      </c>
      <c r="L255" s="9">
        <v>0</v>
      </c>
      <c r="M255" s="9">
        <f t="shared" si="15"/>
        <v>2</v>
      </c>
      <c r="N255" s="9"/>
      <c r="O255" s="10">
        <f t="shared" si="16"/>
        <v>122900</v>
      </c>
      <c r="P255" s="88">
        <f>SUM(O254:O255)</f>
        <v>2642900</v>
      </c>
      <c r="Q255" s="10">
        <f t="shared" si="17"/>
        <v>17100</v>
      </c>
      <c r="R255" s="9">
        <f t="shared" si="19"/>
        <v>0</v>
      </c>
      <c r="S255" s="9" t="s">
        <v>829</v>
      </c>
      <c r="T255" s="4" t="s">
        <v>284</v>
      </c>
    </row>
    <row r="256" spans="1:20">
      <c r="A256" s="9">
        <v>259</v>
      </c>
      <c r="B256" s="9">
        <v>6</v>
      </c>
      <c r="C256" s="9" t="s">
        <v>14</v>
      </c>
      <c r="D256" s="9" t="s">
        <v>21</v>
      </c>
      <c r="E256" s="9" t="s">
        <v>108</v>
      </c>
      <c r="F256" s="9" t="s">
        <v>48</v>
      </c>
      <c r="G256" s="10">
        <v>90000</v>
      </c>
      <c r="H256" s="10">
        <f t="shared" si="18"/>
        <v>84150</v>
      </c>
      <c r="I256" s="10">
        <v>5850</v>
      </c>
      <c r="J256" s="10">
        <v>36</v>
      </c>
      <c r="K256" s="10">
        <v>36</v>
      </c>
      <c r="L256" s="9">
        <v>2</v>
      </c>
      <c r="M256" s="9">
        <f t="shared" si="15"/>
        <v>34</v>
      </c>
      <c r="N256" s="9" t="s">
        <v>789</v>
      </c>
      <c r="O256" s="10">
        <f t="shared" si="16"/>
        <v>2861100</v>
      </c>
      <c r="P256" s="88">
        <f>O256</f>
        <v>2861100</v>
      </c>
      <c r="Q256" s="10">
        <f t="shared" si="17"/>
        <v>198900</v>
      </c>
      <c r="R256" s="9">
        <f t="shared" si="19"/>
        <v>0</v>
      </c>
      <c r="S256" s="9" t="s">
        <v>914</v>
      </c>
      <c r="T256" s="4" t="s">
        <v>284</v>
      </c>
    </row>
    <row r="257" spans="1:20">
      <c r="A257" s="9">
        <v>260</v>
      </c>
      <c r="B257" s="9">
        <v>6</v>
      </c>
      <c r="C257" s="9" t="s">
        <v>14</v>
      </c>
      <c r="D257" s="9" t="s">
        <v>22</v>
      </c>
      <c r="E257" s="9" t="s">
        <v>720</v>
      </c>
      <c r="F257" s="9" t="s">
        <v>369</v>
      </c>
      <c r="G257" s="10">
        <v>24400</v>
      </c>
      <c r="H257" s="10">
        <f t="shared" si="18"/>
        <v>20000</v>
      </c>
      <c r="I257" s="10">
        <v>4400</v>
      </c>
      <c r="J257" s="10">
        <v>36</v>
      </c>
      <c r="K257" s="10">
        <v>36</v>
      </c>
      <c r="L257" s="9">
        <v>0</v>
      </c>
      <c r="M257" s="9">
        <f t="shared" si="15"/>
        <v>36</v>
      </c>
      <c r="N257" s="9"/>
      <c r="O257" s="10">
        <f t="shared" si="16"/>
        <v>720000</v>
      </c>
      <c r="P257" s="88"/>
      <c r="Q257" s="10">
        <f t="shared" si="17"/>
        <v>158400</v>
      </c>
      <c r="R257" s="9">
        <f t="shared" si="19"/>
        <v>0</v>
      </c>
      <c r="S257" s="9"/>
      <c r="T257" s="4" t="s">
        <v>284</v>
      </c>
    </row>
    <row r="258" spans="1:20">
      <c r="A258" s="9">
        <v>261</v>
      </c>
      <c r="B258" s="9">
        <v>6</v>
      </c>
      <c r="C258" s="9" t="s">
        <v>14</v>
      </c>
      <c r="D258" s="9" t="s">
        <v>22</v>
      </c>
      <c r="E258" s="9" t="s">
        <v>721</v>
      </c>
      <c r="F258" s="9" t="s">
        <v>369</v>
      </c>
      <c r="G258" s="10">
        <v>42900</v>
      </c>
      <c r="H258" s="10">
        <f t="shared" si="18"/>
        <v>38500</v>
      </c>
      <c r="I258" s="10">
        <v>4400</v>
      </c>
      <c r="J258" s="10">
        <v>36</v>
      </c>
      <c r="K258" s="10">
        <v>36</v>
      </c>
      <c r="L258" s="9">
        <v>0</v>
      </c>
      <c r="M258" s="9">
        <f t="shared" si="15"/>
        <v>36</v>
      </c>
      <c r="N258" s="9"/>
      <c r="O258" s="10">
        <f t="shared" si="16"/>
        <v>1386000</v>
      </c>
      <c r="P258" s="88"/>
      <c r="Q258" s="10">
        <f t="shared" si="17"/>
        <v>158400</v>
      </c>
      <c r="R258" s="9">
        <f t="shared" si="19"/>
        <v>0</v>
      </c>
      <c r="S258" s="9"/>
      <c r="T258" s="4" t="s">
        <v>284</v>
      </c>
    </row>
    <row r="259" spans="1:20">
      <c r="A259" s="9">
        <v>262</v>
      </c>
      <c r="B259" s="9">
        <v>6</v>
      </c>
      <c r="C259" s="9" t="s">
        <v>14</v>
      </c>
      <c r="D259" s="9" t="s">
        <v>22</v>
      </c>
      <c r="E259" s="9" t="s">
        <v>722</v>
      </c>
      <c r="F259" s="9" t="s">
        <v>369</v>
      </c>
      <c r="G259" s="10">
        <v>42900</v>
      </c>
      <c r="H259" s="10">
        <f t="shared" si="18"/>
        <v>38500</v>
      </c>
      <c r="I259" s="10">
        <v>4400</v>
      </c>
      <c r="J259" s="10">
        <v>36</v>
      </c>
      <c r="K259" s="10">
        <v>36</v>
      </c>
      <c r="L259" s="9">
        <v>0</v>
      </c>
      <c r="M259" s="9">
        <f t="shared" si="15"/>
        <v>36</v>
      </c>
      <c r="N259" s="9"/>
      <c r="O259" s="10">
        <f t="shared" si="16"/>
        <v>1386000</v>
      </c>
      <c r="P259" s="88"/>
      <c r="Q259" s="10">
        <f t="shared" si="17"/>
        <v>158400</v>
      </c>
      <c r="R259" s="9">
        <f t="shared" si="19"/>
        <v>0</v>
      </c>
      <c r="S259" s="9"/>
      <c r="T259" s="4" t="s">
        <v>284</v>
      </c>
    </row>
    <row r="260" spans="1:20">
      <c r="A260" s="9">
        <v>263</v>
      </c>
      <c r="B260" s="9">
        <v>6</v>
      </c>
      <c r="C260" s="9" t="s">
        <v>14</v>
      </c>
      <c r="D260" s="9" t="s">
        <v>22</v>
      </c>
      <c r="E260" s="9" t="s">
        <v>723</v>
      </c>
      <c r="F260" s="9" t="s">
        <v>369</v>
      </c>
      <c r="G260" s="10">
        <v>24400</v>
      </c>
      <c r="H260" s="10">
        <f>G260-I260</f>
        <v>20000</v>
      </c>
      <c r="I260" s="10">
        <v>4400</v>
      </c>
      <c r="J260" s="10">
        <v>36</v>
      </c>
      <c r="K260" s="10">
        <v>36</v>
      </c>
      <c r="L260" s="9">
        <v>0</v>
      </c>
      <c r="M260" s="9">
        <f t="shared" si="15"/>
        <v>36</v>
      </c>
      <c r="N260" s="9"/>
      <c r="O260" s="10">
        <f t="shared" si="16"/>
        <v>720000</v>
      </c>
      <c r="P260" s="88"/>
      <c r="Q260" s="10">
        <f t="shared" si="17"/>
        <v>158400</v>
      </c>
      <c r="R260" s="9">
        <f t="shared" si="19"/>
        <v>0</v>
      </c>
      <c r="S260" s="9"/>
      <c r="T260" s="4" t="s">
        <v>284</v>
      </c>
    </row>
    <row r="261" spans="1:20">
      <c r="A261" s="9">
        <v>264</v>
      </c>
      <c r="B261" s="9">
        <v>6</v>
      </c>
      <c r="C261" s="9" t="s">
        <v>14</v>
      </c>
      <c r="D261" s="9" t="s">
        <v>22</v>
      </c>
      <c r="E261" s="9" t="s">
        <v>724</v>
      </c>
      <c r="F261" s="9" t="s">
        <v>369</v>
      </c>
      <c r="G261" s="10">
        <v>24400</v>
      </c>
      <c r="H261" s="10">
        <f>G261-I261</f>
        <v>20000</v>
      </c>
      <c r="I261" s="10">
        <v>4400</v>
      </c>
      <c r="J261" s="10">
        <v>36</v>
      </c>
      <c r="K261" s="10">
        <v>36</v>
      </c>
      <c r="L261" s="9">
        <v>0</v>
      </c>
      <c r="M261" s="9">
        <f t="shared" si="15"/>
        <v>36</v>
      </c>
      <c r="N261" s="9"/>
      <c r="O261" s="10">
        <f t="shared" si="16"/>
        <v>720000</v>
      </c>
      <c r="P261" s="88"/>
      <c r="Q261" s="10">
        <f t="shared" si="17"/>
        <v>158400</v>
      </c>
      <c r="R261" s="9">
        <f t="shared" si="19"/>
        <v>0</v>
      </c>
      <c r="S261" s="9"/>
      <c r="T261" s="4" t="s">
        <v>284</v>
      </c>
    </row>
    <row r="262" spans="1:20">
      <c r="A262" s="9">
        <v>265</v>
      </c>
      <c r="B262" s="9">
        <v>6</v>
      </c>
      <c r="C262" s="9" t="s">
        <v>14</v>
      </c>
      <c r="D262" s="9" t="s">
        <v>22</v>
      </c>
      <c r="E262" s="9" t="s">
        <v>365</v>
      </c>
      <c r="F262" s="9" t="s">
        <v>369</v>
      </c>
      <c r="G262" s="10">
        <v>39925</v>
      </c>
      <c r="H262" s="10">
        <f>G262-I262</f>
        <v>35000</v>
      </c>
      <c r="I262" s="10">
        <v>4925</v>
      </c>
      <c r="J262" s="10">
        <f>L97</f>
        <v>1</v>
      </c>
      <c r="K262" s="10">
        <f>L97</f>
        <v>1</v>
      </c>
      <c r="L262" s="9">
        <v>0</v>
      </c>
      <c r="M262" s="9">
        <f t="shared" si="15"/>
        <v>1</v>
      </c>
      <c r="N262" s="9"/>
      <c r="O262" s="10">
        <f t="shared" si="16"/>
        <v>35000</v>
      </c>
      <c r="P262" s="88"/>
      <c r="Q262" s="10">
        <f t="shared" si="17"/>
        <v>4925</v>
      </c>
      <c r="R262" s="9">
        <f t="shared" si="19"/>
        <v>0</v>
      </c>
      <c r="S262" s="9" t="s">
        <v>822</v>
      </c>
      <c r="T262" s="4" t="s">
        <v>284</v>
      </c>
    </row>
    <row r="263" spans="1:20">
      <c r="A263" s="9">
        <v>266</v>
      </c>
      <c r="B263" s="9">
        <v>6</v>
      </c>
      <c r="C263" s="9" t="s">
        <v>14</v>
      </c>
      <c r="D263" s="9" t="s">
        <v>22</v>
      </c>
      <c r="E263" s="9" t="s">
        <v>364</v>
      </c>
      <c r="F263" s="9" t="s">
        <v>369</v>
      </c>
      <c r="G263" s="10">
        <v>37725</v>
      </c>
      <c r="H263" s="10">
        <f>G263-I263</f>
        <v>32500</v>
      </c>
      <c r="I263" s="10">
        <v>5225</v>
      </c>
      <c r="J263" s="10">
        <f>L96</f>
        <v>1</v>
      </c>
      <c r="K263" s="10">
        <f>L96</f>
        <v>1</v>
      </c>
      <c r="L263" s="9">
        <v>0</v>
      </c>
      <c r="M263" s="9">
        <f>K263-L263</f>
        <v>1</v>
      </c>
      <c r="N263" s="9"/>
      <c r="O263" s="10">
        <f>M263*H263</f>
        <v>32500</v>
      </c>
      <c r="P263" s="88"/>
      <c r="Q263" s="10">
        <f>I263*M263</f>
        <v>5225</v>
      </c>
      <c r="R263" s="9">
        <f t="shared" si="19"/>
        <v>0</v>
      </c>
      <c r="S263" s="9" t="s">
        <v>822</v>
      </c>
      <c r="T263" s="4" t="s">
        <v>284</v>
      </c>
    </row>
    <row r="264" spans="1:20">
      <c r="A264" s="9">
        <v>267</v>
      </c>
      <c r="B264" s="9">
        <v>6</v>
      </c>
      <c r="C264" s="9" t="s">
        <v>14</v>
      </c>
      <c r="D264" s="9" t="s">
        <v>22</v>
      </c>
      <c r="E264" s="9" t="s">
        <v>366</v>
      </c>
      <c r="F264" s="9" t="s">
        <v>369</v>
      </c>
      <c r="G264" s="10">
        <v>36725</v>
      </c>
      <c r="H264" s="10">
        <f>G264-I264</f>
        <v>31500</v>
      </c>
      <c r="I264" s="10">
        <v>5225</v>
      </c>
      <c r="J264" s="10">
        <f>L98</f>
        <v>1</v>
      </c>
      <c r="K264" s="10">
        <f>L98</f>
        <v>1</v>
      </c>
      <c r="L264" s="9">
        <v>0</v>
      </c>
      <c r="M264" s="9">
        <f>K264-L264</f>
        <v>1</v>
      </c>
      <c r="N264" s="9"/>
      <c r="O264" s="10">
        <f>M264*H264</f>
        <v>31500</v>
      </c>
      <c r="P264" s="88">
        <f>SUM(O257:O264)</f>
        <v>5031000</v>
      </c>
      <c r="Q264" s="10">
        <f>I264*M264</f>
        <v>5225</v>
      </c>
      <c r="R264" s="9">
        <f t="shared" si="19"/>
        <v>0</v>
      </c>
      <c r="S264" s="9" t="s">
        <v>822</v>
      </c>
      <c r="T264" s="4" t="s">
        <v>284</v>
      </c>
    </row>
    <row r="265" spans="1:20">
      <c r="A265" s="9">
        <v>268</v>
      </c>
      <c r="B265" s="9">
        <v>6</v>
      </c>
      <c r="C265" s="9" t="s">
        <v>14</v>
      </c>
      <c r="D265" s="9" t="s">
        <v>21</v>
      </c>
      <c r="E265" s="9" t="s">
        <v>725</v>
      </c>
      <c r="F265" s="9" t="s">
        <v>553</v>
      </c>
      <c r="G265" s="10">
        <v>78400</v>
      </c>
      <c r="H265" s="10">
        <f t="shared" si="18"/>
        <v>70000</v>
      </c>
      <c r="I265" s="10">
        <v>8400</v>
      </c>
      <c r="J265" s="10">
        <v>36</v>
      </c>
      <c r="K265" s="10">
        <v>36</v>
      </c>
      <c r="L265" s="9">
        <v>6</v>
      </c>
      <c r="M265" s="9">
        <f t="shared" ref="M265:M327" si="20">K265-L265</f>
        <v>30</v>
      </c>
      <c r="N265" s="9" t="s">
        <v>790</v>
      </c>
      <c r="O265" s="10">
        <f t="shared" ref="O265:O327" si="21">M265*H265</f>
        <v>2100000</v>
      </c>
      <c r="P265" s="88"/>
      <c r="Q265" s="10">
        <f t="shared" ref="Q265:Q327" si="22">I265*M265</f>
        <v>252000</v>
      </c>
      <c r="R265" s="9">
        <f t="shared" si="19"/>
        <v>0</v>
      </c>
      <c r="S265" s="9"/>
      <c r="T265" s="4" t="s">
        <v>284</v>
      </c>
    </row>
    <row r="266" spans="1:20">
      <c r="A266" s="9">
        <v>269</v>
      </c>
      <c r="B266" s="9">
        <v>6</v>
      </c>
      <c r="C266" s="9" t="s">
        <v>14</v>
      </c>
      <c r="D266" s="9" t="s">
        <v>21</v>
      </c>
      <c r="E266" s="9" t="s">
        <v>726</v>
      </c>
      <c r="F266" s="9" t="s">
        <v>553</v>
      </c>
      <c r="G266" s="10">
        <v>88400</v>
      </c>
      <c r="H266" s="10">
        <f t="shared" ref="H266:H296" si="23">G266-I266</f>
        <v>80000</v>
      </c>
      <c r="I266" s="10">
        <v>8400</v>
      </c>
      <c r="J266" s="10">
        <v>36</v>
      </c>
      <c r="K266" s="10">
        <v>36</v>
      </c>
      <c r="L266" s="9">
        <v>0</v>
      </c>
      <c r="M266" s="9">
        <f t="shared" si="20"/>
        <v>36</v>
      </c>
      <c r="N266" s="9" t="s">
        <v>790</v>
      </c>
      <c r="O266" s="10">
        <f t="shared" si="21"/>
        <v>2880000</v>
      </c>
      <c r="P266" s="88"/>
      <c r="Q266" s="10">
        <f t="shared" si="22"/>
        <v>302400</v>
      </c>
      <c r="R266" s="9">
        <f t="shared" si="19"/>
        <v>0</v>
      </c>
      <c r="S266" s="9"/>
      <c r="T266" s="4" t="s">
        <v>284</v>
      </c>
    </row>
    <row r="267" spans="1:20">
      <c r="A267" s="9">
        <v>270</v>
      </c>
      <c r="B267" s="9">
        <v>7</v>
      </c>
      <c r="C267" s="9" t="s">
        <v>14</v>
      </c>
      <c r="D267" s="9" t="s">
        <v>21</v>
      </c>
      <c r="E267" s="9" t="s">
        <v>123</v>
      </c>
      <c r="F267" s="9" t="s">
        <v>553</v>
      </c>
      <c r="G267" s="10">
        <v>79250</v>
      </c>
      <c r="H267" s="10">
        <f t="shared" si="23"/>
        <v>71000</v>
      </c>
      <c r="I267" s="10">
        <v>8250</v>
      </c>
      <c r="J267" s="10">
        <f>L186</f>
        <v>2</v>
      </c>
      <c r="K267" s="10">
        <v>2</v>
      </c>
      <c r="L267" s="9">
        <v>0</v>
      </c>
      <c r="M267" s="9">
        <f>K267-L267</f>
        <v>2</v>
      </c>
      <c r="N267" s="9" t="s">
        <v>790</v>
      </c>
      <c r="O267" s="10">
        <f>M267*H267</f>
        <v>142000</v>
      </c>
      <c r="P267" s="88"/>
      <c r="Q267" s="10">
        <f>I267*M267</f>
        <v>16500</v>
      </c>
      <c r="R267" s="9">
        <f>J267-K267</f>
        <v>0</v>
      </c>
      <c r="S267" s="9"/>
      <c r="T267" s="4" t="s">
        <v>284</v>
      </c>
    </row>
    <row r="268" spans="1:20">
      <c r="A268" s="9">
        <v>271</v>
      </c>
      <c r="B268" s="9">
        <v>7</v>
      </c>
      <c r="C268" s="9" t="s">
        <v>14</v>
      </c>
      <c r="D268" s="9" t="s">
        <v>21</v>
      </c>
      <c r="E268" s="9" t="s">
        <v>774</v>
      </c>
      <c r="F268" s="9" t="s">
        <v>553</v>
      </c>
      <c r="G268" s="10">
        <v>78400</v>
      </c>
      <c r="H268" s="10">
        <f t="shared" si="23"/>
        <v>70000</v>
      </c>
      <c r="I268" s="10">
        <v>8400</v>
      </c>
      <c r="J268" s="10">
        <v>36</v>
      </c>
      <c r="K268" s="10">
        <v>36</v>
      </c>
      <c r="L268" s="9">
        <v>1</v>
      </c>
      <c r="M268" s="9">
        <f>K268-L268</f>
        <v>35</v>
      </c>
      <c r="N268" s="9" t="s">
        <v>790</v>
      </c>
      <c r="O268" s="10">
        <f>M268*H268</f>
        <v>2450000</v>
      </c>
      <c r="P268" s="88">
        <f>SUM(O265:O268)</f>
        <v>7572000</v>
      </c>
      <c r="Q268" s="10">
        <f>I268*M268</f>
        <v>294000</v>
      </c>
      <c r="R268" s="9">
        <f>J268-K268</f>
        <v>0</v>
      </c>
      <c r="S268" s="9"/>
      <c r="T268" s="4" t="s">
        <v>284</v>
      </c>
    </row>
    <row r="269" spans="1:20">
      <c r="A269" s="9">
        <v>272</v>
      </c>
      <c r="B269" s="9">
        <v>6</v>
      </c>
      <c r="C269" s="9" t="s">
        <v>14</v>
      </c>
      <c r="D269" s="9" t="s">
        <v>21</v>
      </c>
      <c r="E269" s="9" t="s">
        <v>174</v>
      </c>
      <c r="F269" s="9" t="s">
        <v>547</v>
      </c>
      <c r="G269" s="10">
        <v>69050</v>
      </c>
      <c r="H269" s="10">
        <f t="shared" si="23"/>
        <v>63000</v>
      </c>
      <c r="I269" s="10">
        <v>6050</v>
      </c>
      <c r="J269" s="10">
        <v>36</v>
      </c>
      <c r="K269" s="10">
        <v>36</v>
      </c>
      <c r="L269" s="9">
        <v>0</v>
      </c>
      <c r="M269" s="9">
        <f t="shared" si="20"/>
        <v>36</v>
      </c>
      <c r="N269" s="9" t="s">
        <v>791</v>
      </c>
      <c r="O269" s="10">
        <f t="shared" si="21"/>
        <v>2268000</v>
      </c>
      <c r="P269" s="88">
        <f>O269</f>
        <v>2268000</v>
      </c>
      <c r="Q269" s="10">
        <f t="shared" si="22"/>
        <v>217800</v>
      </c>
      <c r="R269" s="9">
        <f t="shared" si="19"/>
        <v>0</v>
      </c>
      <c r="S269" s="9"/>
      <c r="T269" s="4" t="s">
        <v>284</v>
      </c>
    </row>
    <row r="270" spans="1:20">
      <c r="A270" s="9">
        <v>273</v>
      </c>
      <c r="B270" s="9">
        <v>6</v>
      </c>
      <c r="C270" s="9" t="s">
        <v>14</v>
      </c>
      <c r="D270" s="9" t="s">
        <v>21</v>
      </c>
      <c r="E270" s="9" t="s">
        <v>727</v>
      </c>
      <c r="F270" s="9" t="s">
        <v>742</v>
      </c>
      <c r="G270" s="10">
        <v>130000</v>
      </c>
      <c r="H270" s="10">
        <f t="shared" si="23"/>
        <v>120850</v>
      </c>
      <c r="I270" s="10">
        <v>9150</v>
      </c>
      <c r="J270" s="10">
        <v>15</v>
      </c>
      <c r="K270" s="10">
        <v>15</v>
      </c>
      <c r="L270" s="9">
        <v>0</v>
      </c>
      <c r="M270" s="9">
        <f t="shared" si="20"/>
        <v>15</v>
      </c>
      <c r="N270" s="9" t="s">
        <v>786</v>
      </c>
      <c r="O270" s="10">
        <f t="shared" si="21"/>
        <v>1812750</v>
      </c>
      <c r="P270" s="88"/>
      <c r="Q270" s="10">
        <f t="shared" si="22"/>
        <v>137250</v>
      </c>
      <c r="R270" s="9">
        <f t="shared" si="19"/>
        <v>0</v>
      </c>
      <c r="S270" s="9"/>
      <c r="T270" s="4" t="s">
        <v>284</v>
      </c>
    </row>
    <row r="271" spans="1:20">
      <c r="A271" s="9">
        <v>274</v>
      </c>
      <c r="B271" s="9">
        <v>6</v>
      </c>
      <c r="C271" s="9" t="s">
        <v>14</v>
      </c>
      <c r="D271" s="9" t="s">
        <v>21</v>
      </c>
      <c r="E271" s="9" t="s">
        <v>728</v>
      </c>
      <c r="F271" s="9" t="s">
        <v>742</v>
      </c>
      <c r="G271" s="10">
        <v>137500</v>
      </c>
      <c r="H271" s="10">
        <f t="shared" si="23"/>
        <v>128350</v>
      </c>
      <c r="I271" s="10">
        <v>9150</v>
      </c>
      <c r="J271" s="10">
        <v>15</v>
      </c>
      <c r="K271" s="10">
        <v>15</v>
      </c>
      <c r="L271" s="9">
        <v>0</v>
      </c>
      <c r="M271" s="9">
        <f t="shared" si="20"/>
        <v>15</v>
      </c>
      <c r="N271" s="9" t="s">
        <v>786</v>
      </c>
      <c r="O271" s="10">
        <f t="shared" si="21"/>
        <v>1925250</v>
      </c>
      <c r="P271" s="88">
        <f>SUM(O270:O271)</f>
        <v>3738000</v>
      </c>
      <c r="Q271" s="10">
        <f t="shared" si="22"/>
        <v>137250</v>
      </c>
      <c r="R271" s="9">
        <f t="shared" si="19"/>
        <v>0</v>
      </c>
      <c r="S271" s="9"/>
      <c r="T271" s="4" t="s">
        <v>284</v>
      </c>
    </row>
    <row r="272" spans="1:20">
      <c r="A272" s="9">
        <v>275</v>
      </c>
      <c r="B272" s="9">
        <v>6</v>
      </c>
      <c r="C272" s="9" t="s">
        <v>14</v>
      </c>
      <c r="D272" s="9" t="s">
        <v>22</v>
      </c>
      <c r="E272" s="9" t="s">
        <v>729</v>
      </c>
      <c r="F272" s="9" t="s">
        <v>743</v>
      </c>
      <c r="G272" s="10">
        <v>60825</v>
      </c>
      <c r="H272" s="10">
        <f t="shared" si="23"/>
        <v>55000</v>
      </c>
      <c r="I272" s="10">
        <v>5825</v>
      </c>
      <c r="J272" s="10">
        <v>36</v>
      </c>
      <c r="K272" s="10">
        <v>36</v>
      </c>
      <c r="L272" s="9">
        <v>0</v>
      </c>
      <c r="M272" s="9">
        <f t="shared" si="20"/>
        <v>36</v>
      </c>
      <c r="N272" s="9"/>
      <c r="O272" s="10">
        <f t="shared" si="21"/>
        <v>1980000</v>
      </c>
      <c r="P272" s="88"/>
      <c r="Q272" s="10">
        <f t="shared" si="22"/>
        <v>209700</v>
      </c>
      <c r="R272" s="9">
        <f t="shared" si="19"/>
        <v>0</v>
      </c>
      <c r="S272" s="9"/>
      <c r="T272" s="4" t="s">
        <v>284</v>
      </c>
    </row>
    <row r="273" spans="1:20">
      <c r="A273" s="9">
        <v>276</v>
      </c>
      <c r="B273" s="9">
        <v>6</v>
      </c>
      <c r="C273" s="9" t="s">
        <v>14</v>
      </c>
      <c r="D273" s="9" t="s">
        <v>22</v>
      </c>
      <c r="E273" s="9" t="s">
        <v>730</v>
      </c>
      <c r="F273" s="9" t="s">
        <v>743</v>
      </c>
      <c r="G273" s="10">
        <v>60825</v>
      </c>
      <c r="H273" s="10">
        <f t="shared" si="23"/>
        <v>55000</v>
      </c>
      <c r="I273" s="10">
        <v>5825</v>
      </c>
      <c r="J273" s="10">
        <v>36</v>
      </c>
      <c r="K273" s="10">
        <v>36</v>
      </c>
      <c r="L273" s="9">
        <v>3</v>
      </c>
      <c r="M273" s="9">
        <f t="shared" si="20"/>
        <v>33</v>
      </c>
      <c r="N273" s="9"/>
      <c r="O273" s="10">
        <f t="shared" si="21"/>
        <v>1815000</v>
      </c>
      <c r="P273" s="88"/>
      <c r="Q273" s="10">
        <f t="shared" si="22"/>
        <v>192225</v>
      </c>
      <c r="R273" s="9">
        <f t="shared" si="19"/>
        <v>0</v>
      </c>
      <c r="S273" s="9" t="s">
        <v>937</v>
      </c>
      <c r="T273" s="4" t="s">
        <v>284</v>
      </c>
    </row>
    <row r="274" spans="1:20">
      <c r="A274" s="9">
        <v>277</v>
      </c>
      <c r="B274" s="9">
        <v>6</v>
      </c>
      <c r="C274" s="9" t="s">
        <v>14</v>
      </c>
      <c r="D274" s="9" t="s">
        <v>22</v>
      </c>
      <c r="E274" s="9" t="s">
        <v>731</v>
      </c>
      <c r="F274" s="9" t="s">
        <v>743</v>
      </c>
      <c r="G274" s="10">
        <v>60825</v>
      </c>
      <c r="H274" s="10">
        <f t="shared" si="23"/>
        <v>55000</v>
      </c>
      <c r="I274" s="10">
        <v>5825</v>
      </c>
      <c r="J274" s="10">
        <v>36</v>
      </c>
      <c r="K274" s="10">
        <v>36</v>
      </c>
      <c r="L274" s="9">
        <v>7</v>
      </c>
      <c r="M274" s="9">
        <f t="shared" si="20"/>
        <v>29</v>
      </c>
      <c r="N274" s="9"/>
      <c r="O274" s="10">
        <f t="shared" si="21"/>
        <v>1595000</v>
      </c>
      <c r="P274" s="88">
        <f>SUM(O272:O274)</f>
        <v>5390000</v>
      </c>
      <c r="Q274" s="10">
        <f t="shared" si="22"/>
        <v>168925</v>
      </c>
      <c r="R274" s="9">
        <f t="shared" si="19"/>
        <v>0</v>
      </c>
      <c r="S274" s="9" t="s">
        <v>936</v>
      </c>
      <c r="T274" s="4" t="s">
        <v>284</v>
      </c>
    </row>
    <row r="275" spans="1:20">
      <c r="A275" s="9">
        <v>278</v>
      </c>
      <c r="B275" s="9">
        <v>7</v>
      </c>
      <c r="C275" s="9" t="s">
        <v>14</v>
      </c>
      <c r="D275" s="9" t="s">
        <v>21</v>
      </c>
      <c r="E275" s="9" t="s">
        <v>177</v>
      </c>
      <c r="F275" s="9" t="s">
        <v>50</v>
      </c>
      <c r="G275" s="10">
        <v>48000</v>
      </c>
      <c r="H275" s="10">
        <f t="shared" si="23"/>
        <v>42700</v>
      </c>
      <c r="I275" s="10">
        <v>5300</v>
      </c>
      <c r="J275" s="10">
        <v>36</v>
      </c>
      <c r="K275" s="10">
        <v>36</v>
      </c>
      <c r="L275" s="9">
        <v>0</v>
      </c>
      <c r="M275" s="9">
        <f t="shared" si="20"/>
        <v>36</v>
      </c>
      <c r="N275" s="9" t="s">
        <v>792</v>
      </c>
      <c r="O275" s="10">
        <f t="shared" si="21"/>
        <v>1537200</v>
      </c>
      <c r="P275" s="88"/>
      <c r="Q275" s="10">
        <f t="shared" si="22"/>
        <v>190800</v>
      </c>
      <c r="R275" s="9">
        <f t="shared" si="19"/>
        <v>0</v>
      </c>
      <c r="S275" s="9"/>
      <c r="T275" s="4" t="s">
        <v>284</v>
      </c>
    </row>
    <row r="276" spans="1:20">
      <c r="A276" s="9">
        <v>279</v>
      </c>
      <c r="B276" s="9">
        <v>7</v>
      </c>
      <c r="C276" s="9" t="s">
        <v>14</v>
      </c>
      <c r="D276" s="9" t="s">
        <v>21</v>
      </c>
      <c r="E276" s="9" t="s">
        <v>732</v>
      </c>
      <c r="F276" s="9" t="s">
        <v>50</v>
      </c>
      <c r="G276" s="10">
        <v>45000</v>
      </c>
      <c r="H276" s="10">
        <f t="shared" si="23"/>
        <v>39375</v>
      </c>
      <c r="I276" s="10">
        <v>5625</v>
      </c>
      <c r="J276" s="10">
        <v>36</v>
      </c>
      <c r="K276" s="10">
        <v>36</v>
      </c>
      <c r="L276" s="9">
        <v>0</v>
      </c>
      <c r="M276" s="9">
        <f t="shared" si="20"/>
        <v>36</v>
      </c>
      <c r="N276" s="9" t="s">
        <v>793</v>
      </c>
      <c r="O276" s="10">
        <f t="shared" si="21"/>
        <v>1417500</v>
      </c>
      <c r="P276" s="88">
        <f>SUM(O275:O276)</f>
        <v>2954700</v>
      </c>
      <c r="Q276" s="10">
        <f t="shared" si="22"/>
        <v>202500</v>
      </c>
      <c r="R276" s="9">
        <f t="shared" si="19"/>
        <v>0</v>
      </c>
      <c r="S276" s="9"/>
      <c r="T276" s="4" t="s">
        <v>284</v>
      </c>
    </row>
    <row r="277" spans="1:20">
      <c r="A277" s="9">
        <v>280</v>
      </c>
      <c r="B277" s="9">
        <v>7</v>
      </c>
      <c r="C277" s="9" t="s">
        <v>14</v>
      </c>
      <c r="D277" s="9" t="s">
        <v>21</v>
      </c>
      <c r="E277" s="9" t="s">
        <v>184</v>
      </c>
      <c r="F277" s="9" t="s">
        <v>744</v>
      </c>
      <c r="G277" s="10">
        <v>80500</v>
      </c>
      <c r="H277" s="10">
        <f t="shared" si="23"/>
        <v>71350</v>
      </c>
      <c r="I277" s="10">
        <v>9150</v>
      </c>
      <c r="J277" s="10">
        <v>15</v>
      </c>
      <c r="K277" s="10">
        <v>15</v>
      </c>
      <c r="L277" s="9">
        <v>0</v>
      </c>
      <c r="M277" s="9">
        <f t="shared" si="20"/>
        <v>15</v>
      </c>
      <c r="N277" s="9" t="s">
        <v>786</v>
      </c>
      <c r="O277" s="10">
        <f t="shared" si="21"/>
        <v>1070250</v>
      </c>
      <c r="P277" s="88"/>
      <c r="Q277" s="10">
        <f t="shared" si="22"/>
        <v>137250</v>
      </c>
      <c r="R277" s="9">
        <f t="shared" si="19"/>
        <v>0</v>
      </c>
      <c r="S277" s="9"/>
      <c r="T277" s="4" t="s">
        <v>284</v>
      </c>
    </row>
    <row r="278" spans="1:20">
      <c r="A278" s="9">
        <v>281</v>
      </c>
      <c r="B278" s="9">
        <v>7</v>
      </c>
      <c r="C278" s="9" t="s">
        <v>14</v>
      </c>
      <c r="D278" s="9" t="s">
        <v>21</v>
      </c>
      <c r="E278" s="9" t="s">
        <v>185</v>
      </c>
      <c r="F278" s="9" t="s">
        <v>744</v>
      </c>
      <c r="G278" s="10">
        <v>77500</v>
      </c>
      <c r="H278" s="10">
        <f t="shared" si="23"/>
        <v>68350</v>
      </c>
      <c r="I278" s="10">
        <v>9150</v>
      </c>
      <c r="J278" s="10">
        <v>15</v>
      </c>
      <c r="K278" s="10">
        <v>15</v>
      </c>
      <c r="L278" s="9">
        <v>0</v>
      </c>
      <c r="M278" s="9">
        <f t="shared" si="20"/>
        <v>15</v>
      </c>
      <c r="N278" s="9" t="s">
        <v>786</v>
      </c>
      <c r="O278" s="10">
        <f t="shared" si="21"/>
        <v>1025250</v>
      </c>
      <c r="P278" s="88">
        <f>SUM(O277:O278)</f>
        <v>2095500</v>
      </c>
      <c r="Q278" s="10">
        <f t="shared" si="22"/>
        <v>137250</v>
      </c>
      <c r="R278" s="9">
        <f t="shared" si="19"/>
        <v>0</v>
      </c>
      <c r="S278" s="9"/>
      <c r="T278" s="4" t="s">
        <v>284</v>
      </c>
    </row>
    <row r="279" spans="1:20">
      <c r="A279" s="9">
        <v>282</v>
      </c>
      <c r="B279" s="9">
        <v>7</v>
      </c>
      <c r="C279" s="9" t="s">
        <v>14</v>
      </c>
      <c r="D279" s="9" t="s">
        <v>22</v>
      </c>
      <c r="E279" s="9" t="s">
        <v>733</v>
      </c>
      <c r="F279" s="9" t="s">
        <v>414</v>
      </c>
      <c r="G279" s="10">
        <v>72500</v>
      </c>
      <c r="H279" s="10">
        <f t="shared" si="23"/>
        <v>67625</v>
      </c>
      <c r="I279" s="10">
        <v>4875</v>
      </c>
      <c r="J279" s="10">
        <v>36</v>
      </c>
      <c r="K279" s="10">
        <v>36</v>
      </c>
      <c r="L279" s="9">
        <v>0</v>
      </c>
      <c r="M279" s="9">
        <f t="shared" si="20"/>
        <v>36</v>
      </c>
      <c r="N279" s="9" t="s">
        <v>836</v>
      </c>
      <c r="O279" s="10">
        <f t="shared" si="21"/>
        <v>2434500</v>
      </c>
      <c r="P279" s="88"/>
      <c r="Q279" s="10">
        <f t="shared" si="22"/>
        <v>175500</v>
      </c>
      <c r="R279" s="9">
        <f t="shared" si="19"/>
        <v>0</v>
      </c>
      <c r="S279" s="9"/>
      <c r="T279" s="4" t="s">
        <v>284</v>
      </c>
    </row>
    <row r="280" spans="1:20">
      <c r="A280" s="9">
        <v>283</v>
      </c>
      <c r="B280" s="9">
        <v>7</v>
      </c>
      <c r="C280" s="9" t="s">
        <v>14</v>
      </c>
      <c r="D280" s="9" t="s">
        <v>22</v>
      </c>
      <c r="E280" s="9" t="s">
        <v>734</v>
      </c>
      <c r="F280" s="9" t="s">
        <v>414</v>
      </c>
      <c r="G280" s="10">
        <v>77000</v>
      </c>
      <c r="H280" s="10">
        <f t="shared" si="23"/>
        <v>69575</v>
      </c>
      <c r="I280" s="10">
        <v>7425</v>
      </c>
      <c r="J280" s="10">
        <v>36</v>
      </c>
      <c r="K280" s="10">
        <v>22</v>
      </c>
      <c r="L280" s="9">
        <v>0</v>
      </c>
      <c r="M280" s="9">
        <f t="shared" si="20"/>
        <v>22</v>
      </c>
      <c r="N280" s="9" t="s">
        <v>837</v>
      </c>
      <c r="O280" s="10">
        <f t="shared" si="21"/>
        <v>1530650</v>
      </c>
      <c r="P280" s="88">
        <f>SUM(O279:O280)</f>
        <v>3965150</v>
      </c>
      <c r="Q280" s="10">
        <f t="shared" si="22"/>
        <v>163350</v>
      </c>
      <c r="R280" s="9">
        <f t="shared" si="19"/>
        <v>14</v>
      </c>
      <c r="S280" s="9"/>
      <c r="T280" s="4" t="s">
        <v>284</v>
      </c>
    </row>
    <row r="281" spans="1:20">
      <c r="A281" s="9">
        <v>284</v>
      </c>
      <c r="B281" s="9">
        <v>7</v>
      </c>
      <c r="C281" s="9" t="s">
        <v>14</v>
      </c>
      <c r="D281" s="9" t="s">
        <v>21</v>
      </c>
      <c r="E281" s="9" t="s">
        <v>745</v>
      </c>
      <c r="F281" s="9" t="s">
        <v>746</v>
      </c>
      <c r="G281" s="10">
        <v>40000</v>
      </c>
      <c r="H281" s="10">
        <f t="shared" si="23"/>
        <v>33250</v>
      </c>
      <c r="I281" s="10">
        <v>6750</v>
      </c>
      <c r="J281" s="10">
        <v>36</v>
      </c>
      <c r="K281" s="10">
        <v>36</v>
      </c>
      <c r="L281" s="9">
        <v>0</v>
      </c>
      <c r="M281" s="9">
        <f t="shared" si="20"/>
        <v>36</v>
      </c>
      <c r="N281" s="9" t="s">
        <v>848</v>
      </c>
      <c r="O281" s="10">
        <f t="shared" si="21"/>
        <v>1197000</v>
      </c>
      <c r="P281" s="88"/>
      <c r="Q281" s="10">
        <f t="shared" si="22"/>
        <v>243000</v>
      </c>
      <c r="R281" s="9">
        <f t="shared" si="19"/>
        <v>0</v>
      </c>
      <c r="S281" s="9"/>
      <c r="T281" s="4" t="s">
        <v>284</v>
      </c>
    </row>
    <row r="282" spans="1:20">
      <c r="A282" s="9">
        <v>285</v>
      </c>
      <c r="B282" s="9">
        <v>7</v>
      </c>
      <c r="C282" s="9" t="s">
        <v>14</v>
      </c>
      <c r="D282" s="9" t="s">
        <v>21</v>
      </c>
      <c r="E282" s="9" t="s">
        <v>129</v>
      </c>
      <c r="F282" s="9" t="s">
        <v>746</v>
      </c>
      <c r="G282" s="10">
        <v>31750</v>
      </c>
      <c r="H282" s="10">
        <f t="shared" si="23"/>
        <v>26000</v>
      </c>
      <c r="I282" s="10">
        <v>5750</v>
      </c>
      <c r="J282" s="10">
        <v>36</v>
      </c>
      <c r="K282" s="10">
        <v>36</v>
      </c>
      <c r="L282" s="9">
        <v>0</v>
      </c>
      <c r="M282" s="9">
        <f t="shared" si="20"/>
        <v>36</v>
      </c>
      <c r="N282" s="9" t="s">
        <v>849</v>
      </c>
      <c r="O282" s="10">
        <f t="shared" si="21"/>
        <v>936000</v>
      </c>
      <c r="P282" s="88"/>
      <c r="Q282" s="10">
        <f t="shared" si="22"/>
        <v>207000</v>
      </c>
      <c r="R282" s="9">
        <f t="shared" si="19"/>
        <v>0</v>
      </c>
      <c r="S282" s="9"/>
      <c r="T282" s="4" t="s">
        <v>284</v>
      </c>
    </row>
    <row r="283" spans="1:20">
      <c r="A283" s="9">
        <v>286</v>
      </c>
      <c r="B283" s="9">
        <v>7</v>
      </c>
      <c r="C283" s="9" t="s">
        <v>14</v>
      </c>
      <c r="D283" s="9" t="s">
        <v>21</v>
      </c>
      <c r="E283" s="9" t="s">
        <v>128</v>
      </c>
      <c r="F283" s="9" t="s">
        <v>746</v>
      </c>
      <c r="G283" s="10">
        <v>31750</v>
      </c>
      <c r="H283" s="10">
        <f t="shared" si="23"/>
        <v>26000</v>
      </c>
      <c r="I283" s="10">
        <v>5750</v>
      </c>
      <c r="J283" s="10">
        <v>36</v>
      </c>
      <c r="K283" s="10">
        <v>36</v>
      </c>
      <c r="L283" s="9">
        <v>0</v>
      </c>
      <c r="M283" s="9">
        <f t="shared" si="20"/>
        <v>36</v>
      </c>
      <c r="N283" s="9" t="s">
        <v>849</v>
      </c>
      <c r="O283" s="10">
        <f t="shared" si="21"/>
        <v>936000</v>
      </c>
      <c r="P283" s="88">
        <f>SUBTOTAL(9,O281:O283)</f>
        <v>3069000</v>
      </c>
      <c r="Q283" s="10">
        <f t="shared" si="22"/>
        <v>207000</v>
      </c>
      <c r="R283" s="9">
        <f t="shared" si="19"/>
        <v>0</v>
      </c>
      <c r="S283" s="9"/>
      <c r="T283" s="4" t="s">
        <v>284</v>
      </c>
    </row>
    <row r="284" spans="1:20">
      <c r="A284" s="9">
        <v>287</v>
      </c>
      <c r="B284" s="9">
        <v>7</v>
      </c>
      <c r="C284" s="9" t="s">
        <v>14</v>
      </c>
      <c r="D284" s="9" t="s">
        <v>22</v>
      </c>
      <c r="E284" s="9" t="s">
        <v>735</v>
      </c>
      <c r="F284" s="9" t="s">
        <v>37</v>
      </c>
      <c r="G284" s="10">
        <v>44000</v>
      </c>
      <c r="H284" s="10">
        <f t="shared" si="23"/>
        <v>39125</v>
      </c>
      <c r="I284" s="10">
        <v>4875</v>
      </c>
      <c r="J284" s="10">
        <v>36</v>
      </c>
      <c r="K284" s="10">
        <v>36</v>
      </c>
      <c r="L284" s="9">
        <v>0</v>
      </c>
      <c r="M284" s="9">
        <f t="shared" si="20"/>
        <v>36</v>
      </c>
      <c r="N284" s="9" t="s">
        <v>838</v>
      </c>
      <c r="O284" s="10">
        <f t="shared" si="21"/>
        <v>1408500</v>
      </c>
      <c r="P284" s="88">
        <f>O284</f>
        <v>1408500</v>
      </c>
      <c r="Q284" s="10">
        <f t="shared" si="22"/>
        <v>175500</v>
      </c>
      <c r="R284" s="9">
        <f t="shared" si="19"/>
        <v>0</v>
      </c>
      <c r="S284" s="9"/>
      <c r="T284" s="4" t="s">
        <v>284</v>
      </c>
    </row>
    <row r="285" spans="1:20">
      <c r="A285" s="9">
        <v>288</v>
      </c>
      <c r="B285" s="9">
        <v>7</v>
      </c>
      <c r="C285" s="9" t="s">
        <v>14</v>
      </c>
      <c r="D285" s="9" t="s">
        <v>21</v>
      </c>
      <c r="E285" s="9" t="s">
        <v>736</v>
      </c>
      <c r="F285" s="9" t="s">
        <v>747</v>
      </c>
      <c r="G285" s="10">
        <v>57500</v>
      </c>
      <c r="H285" s="10">
        <f t="shared" si="23"/>
        <v>51650</v>
      </c>
      <c r="I285" s="10">
        <v>5850</v>
      </c>
      <c r="J285" s="10">
        <v>36</v>
      </c>
      <c r="K285" s="10">
        <v>36</v>
      </c>
      <c r="L285" s="9">
        <v>0</v>
      </c>
      <c r="M285" s="9">
        <f t="shared" si="20"/>
        <v>36</v>
      </c>
      <c r="N285" s="9" t="s">
        <v>850</v>
      </c>
      <c r="O285" s="10">
        <f t="shared" si="21"/>
        <v>1859400</v>
      </c>
      <c r="P285" s="88">
        <f>O285</f>
        <v>1859400</v>
      </c>
      <c r="Q285" s="10">
        <f t="shared" si="22"/>
        <v>210600</v>
      </c>
      <c r="R285" s="9">
        <f t="shared" si="19"/>
        <v>0</v>
      </c>
      <c r="S285" s="9"/>
      <c r="T285" s="4" t="s">
        <v>284</v>
      </c>
    </row>
    <row r="286" spans="1:20">
      <c r="A286" s="9">
        <v>289</v>
      </c>
      <c r="B286" s="9">
        <v>7</v>
      </c>
      <c r="C286" s="9" t="s">
        <v>14</v>
      </c>
      <c r="D286" s="9" t="s">
        <v>21</v>
      </c>
      <c r="E286" s="9" t="s">
        <v>154</v>
      </c>
      <c r="F286" s="9" t="s">
        <v>741</v>
      </c>
      <c r="G286" s="10">
        <v>75000</v>
      </c>
      <c r="H286" s="10">
        <f t="shared" si="23"/>
        <v>69650</v>
      </c>
      <c r="I286" s="10">
        <v>5350</v>
      </c>
      <c r="J286" s="10">
        <v>36</v>
      </c>
      <c r="K286" s="10">
        <v>36</v>
      </c>
      <c r="L286" s="9">
        <v>0</v>
      </c>
      <c r="M286" s="9">
        <f t="shared" si="20"/>
        <v>36</v>
      </c>
      <c r="N286" s="9" t="s">
        <v>851</v>
      </c>
      <c r="O286" s="10">
        <f t="shared" si="21"/>
        <v>2507400</v>
      </c>
      <c r="P286" s="88"/>
      <c r="Q286" s="10">
        <f t="shared" si="22"/>
        <v>192600</v>
      </c>
      <c r="R286" s="9">
        <f t="shared" si="19"/>
        <v>0</v>
      </c>
      <c r="S286" s="9"/>
      <c r="T286" s="4" t="s">
        <v>284</v>
      </c>
    </row>
    <row r="287" spans="1:20">
      <c r="A287" s="9">
        <v>290</v>
      </c>
      <c r="B287" s="9">
        <v>7</v>
      </c>
      <c r="C287" s="9" t="s">
        <v>14</v>
      </c>
      <c r="D287" s="9" t="s">
        <v>21</v>
      </c>
      <c r="E287" s="9" t="s">
        <v>99</v>
      </c>
      <c r="F287" s="9" t="s">
        <v>741</v>
      </c>
      <c r="G287" s="10">
        <v>75000</v>
      </c>
      <c r="H287" s="10">
        <f t="shared" si="23"/>
        <v>69650</v>
      </c>
      <c r="I287" s="10">
        <v>5350</v>
      </c>
      <c r="J287" s="10">
        <v>36</v>
      </c>
      <c r="K287" s="10">
        <v>36</v>
      </c>
      <c r="L287" s="9">
        <v>0</v>
      </c>
      <c r="M287" s="9">
        <f t="shared" si="20"/>
        <v>36</v>
      </c>
      <c r="N287" s="9" t="s">
        <v>852</v>
      </c>
      <c r="O287" s="10">
        <f t="shared" si="21"/>
        <v>2507400</v>
      </c>
      <c r="P287" s="88"/>
      <c r="Q287" s="10">
        <f t="shared" si="22"/>
        <v>192600</v>
      </c>
      <c r="R287" s="9">
        <f t="shared" si="19"/>
        <v>0</v>
      </c>
      <c r="S287" s="9"/>
      <c r="T287" s="4" t="s">
        <v>284</v>
      </c>
    </row>
    <row r="288" spans="1:20">
      <c r="A288" s="9">
        <v>291</v>
      </c>
      <c r="B288" s="9">
        <v>7</v>
      </c>
      <c r="C288" s="9" t="s">
        <v>14</v>
      </c>
      <c r="D288" s="9" t="s">
        <v>21</v>
      </c>
      <c r="E288" s="9" t="s">
        <v>102</v>
      </c>
      <c r="F288" s="9" t="s">
        <v>741</v>
      </c>
      <c r="G288" s="10">
        <v>65000</v>
      </c>
      <c r="H288" s="10">
        <f t="shared" si="23"/>
        <v>59650</v>
      </c>
      <c r="I288" s="10">
        <v>5350</v>
      </c>
      <c r="J288" s="10">
        <v>36</v>
      </c>
      <c r="K288" s="10">
        <v>33</v>
      </c>
      <c r="L288" s="9">
        <v>0</v>
      </c>
      <c r="M288" s="9">
        <f t="shared" si="20"/>
        <v>33</v>
      </c>
      <c r="N288" s="9" t="s">
        <v>852</v>
      </c>
      <c r="O288" s="10">
        <f t="shared" si="21"/>
        <v>1968450</v>
      </c>
      <c r="P288" s="88"/>
      <c r="Q288" s="10">
        <f t="shared" si="22"/>
        <v>176550</v>
      </c>
      <c r="R288" s="9">
        <f t="shared" si="19"/>
        <v>3</v>
      </c>
      <c r="S288" s="9"/>
      <c r="T288" s="4" t="s">
        <v>284</v>
      </c>
    </row>
    <row r="289" spans="1:20">
      <c r="A289" s="9">
        <v>292</v>
      </c>
      <c r="B289" s="9">
        <v>7</v>
      </c>
      <c r="C289" s="9" t="s">
        <v>14</v>
      </c>
      <c r="D289" s="9" t="s">
        <v>22</v>
      </c>
      <c r="E289" s="9" t="s">
        <v>771</v>
      </c>
      <c r="F289" s="9" t="s">
        <v>741</v>
      </c>
      <c r="G289" s="10">
        <v>54000</v>
      </c>
      <c r="H289" s="10">
        <f>G289-I289</f>
        <v>48875</v>
      </c>
      <c r="I289" s="10">
        <v>5125</v>
      </c>
      <c r="J289" s="10">
        <v>36</v>
      </c>
      <c r="K289" s="10">
        <v>36</v>
      </c>
      <c r="L289" s="9">
        <v>0</v>
      </c>
      <c r="M289" s="9">
        <f>K289-L289</f>
        <v>36</v>
      </c>
      <c r="N289" s="9" t="s">
        <v>846</v>
      </c>
      <c r="O289" s="10">
        <f>M289*H289</f>
        <v>1759500</v>
      </c>
      <c r="P289" s="88">
        <f>SUM(O286:O289)</f>
        <v>8742750</v>
      </c>
      <c r="Q289" s="10">
        <f>I289*M289</f>
        <v>184500</v>
      </c>
      <c r="R289" s="9">
        <f>J289-K289</f>
        <v>0</v>
      </c>
      <c r="S289" s="9"/>
      <c r="T289" s="4" t="s">
        <v>284</v>
      </c>
    </row>
    <row r="290" spans="1:20">
      <c r="A290" s="9">
        <v>293</v>
      </c>
      <c r="B290" s="9">
        <v>7</v>
      </c>
      <c r="C290" s="9" t="s">
        <v>14</v>
      </c>
      <c r="D290" s="9" t="s">
        <v>22</v>
      </c>
      <c r="E290" s="9" t="s">
        <v>853</v>
      </c>
      <c r="F290" s="9" t="s">
        <v>772</v>
      </c>
      <c r="G290" s="10">
        <v>68000</v>
      </c>
      <c r="H290" s="10">
        <f t="shared" si="23"/>
        <v>63075</v>
      </c>
      <c r="I290" s="10">
        <v>4925</v>
      </c>
      <c r="J290" s="10">
        <v>36</v>
      </c>
      <c r="K290" s="10">
        <v>23</v>
      </c>
      <c r="L290" s="9">
        <v>0</v>
      </c>
      <c r="M290" s="9">
        <f t="shared" si="20"/>
        <v>23</v>
      </c>
      <c r="N290" s="9" t="s">
        <v>370</v>
      </c>
      <c r="O290" s="10">
        <f t="shared" si="21"/>
        <v>1450725</v>
      </c>
      <c r="P290" s="88"/>
      <c r="Q290" s="10">
        <f t="shared" si="22"/>
        <v>113275</v>
      </c>
      <c r="R290" s="9">
        <f t="shared" si="19"/>
        <v>13</v>
      </c>
      <c r="S290" s="9"/>
      <c r="T290" s="4" t="s">
        <v>284</v>
      </c>
    </row>
    <row r="291" spans="1:20">
      <c r="A291" s="9">
        <v>294</v>
      </c>
      <c r="B291" s="9">
        <v>7</v>
      </c>
      <c r="C291" s="9" t="s">
        <v>14</v>
      </c>
      <c r="D291" s="9" t="s">
        <v>22</v>
      </c>
      <c r="E291" s="9" t="s">
        <v>737</v>
      </c>
      <c r="F291" s="9" t="s">
        <v>772</v>
      </c>
      <c r="G291" s="10">
        <v>63000</v>
      </c>
      <c r="H291" s="10">
        <f t="shared" si="23"/>
        <v>58375</v>
      </c>
      <c r="I291" s="10">
        <v>4625</v>
      </c>
      <c r="J291" s="10">
        <v>36</v>
      </c>
      <c r="K291" s="10">
        <v>34</v>
      </c>
      <c r="L291" s="9">
        <v>0</v>
      </c>
      <c r="M291" s="9">
        <f t="shared" si="20"/>
        <v>34</v>
      </c>
      <c r="N291" s="9" t="s">
        <v>839</v>
      </c>
      <c r="O291" s="10">
        <f t="shared" si="21"/>
        <v>1984750</v>
      </c>
      <c r="P291" s="88"/>
      <c r="Q291" s="10">
        <f t="shared" si="22"/>
        <v>157250</v>
      </c>
      <c r="R291" s="9">
        <f t="shared" si="19"/>
        <v>2</v>
      </c>
      <c r="S291" s="9"/>
      <c r="T291" s="4" t="s">
        <v>284</v>
      </c>
    </row>
    <row r="292" spans="1:20">
      <c r="A292" s="9">
        <v>295</v>
      </c>
      <c r="B292" s="9">
        <v>7</v>
      </c>
      <c r="C292" s="9" t="s">
        <v>14</v>
      </c>
      <c r="D292" s="9" t="s">
        <v>22</v>
      </c>
      <c r="E292" s="9" t="s">
        <v>738</v>
      </c>
      <c r="F292" s="9" t="s">
        <v>772</v>
      </c>
      <c r="G292" s="10">
        <v>78500</v>
      </c>
      <c r="H292" s="10">
        <f t="shared" si="23"/>
        <v>73925</v>
      </c>
      <c r="I292" s="10">
        <v>4575</v>
      </c>
      <c r="J292" s="10">
        <v>36</v>
      </c>
      <c r="K292" s="10">
        <v>27</v>
      </c>
      <c r="L292" s="9">
        <v>0</v>
      </c>
      <c r="M292" s="9">
        <f t="shared" si="20"/>
        <v>27</v>
      </c>
      <c r="N292" s="9" t="s">
        <v>840</v>
      </c>
      <c r="O292" s="10">
        <f t="shared" si="21"/>
        <v>1995975</v>
      </c>
      <c r="P292" s="88">
        <f>SUBTOTAL(9,O290:O292)</f>
        <v>5431450</v>
      </c>
      <c r="Q292" s="10">
        <f t="shared" si="22"/>
        <v>123525</v>
      </c>
      <c r="R292" s="9">
        <f t="shared" si="19"/>
        <v>9</v>
      </c>
      <c r="S292" s="9"/>
      <c r="T292" s="4" t="s">
        <v>284</v>
      </c>
    </row>
    <row r="293" spans="1:20">
      <c r="A293" s="9">
        <v>296</v>
      </c>
      <c r="B293" s="9">
        <v>7</v>
      </c>
      <c r="C293" s="9" t="s">
        <v>14</v>
      </c>
      <c r="D293" s="9" t="s">
        <v>22</v>
      </c>
      <c r="E293" s="9" t="s">
        <v>739</v>
      </c>
      <c r="F293" s="9" t="s">
        <v>740</v>
      </c>
      <c r="G293" s="10">
        <v>73350</v>
      </c>
      <c r="H293" s="10">
        <f t="shared" si="23"/>
        <v>65000</v>
      </c>
      <c r="I293" s="10">
        <v>8350</v>
      </c>
      <c r="J293" s="10">
        <v>15</v>
      </c>
      <c r="K293" s="10">
        <v>14</v>
      </c>
      <c r="L293" s="9">
        <v>0</v>
      </c>
      <c r="M293" s="9">
        <f t="shared" si="20"/>
        <v>14</v>
      </c>
      <c r="N293" s="9" t="s">
        <v>511</v>
      </c>
      <c r="O293" s="10">
        <f t="shared" si="21"/>
        <v>910000</v>
      </c>
      <c r="P293" s="88"/>
      <c r="Q293" s="10">
        <f t="shared" si="22"/>
        <v>116900</v>
      </c>
      <c r="R293" s="9">
        <f t="shared" si="19"/>
        <v>1</v>
      </c>
      <c r="S293" s="9"/>
      <c r="T293" s="4" t="s">
        <v>284</v>
      </c>
    </row>
    <row r="294" spans="1:20">
      <c r="A294" s="9">
        <v>297</v>
      </c>
      <c r="B294" s="9">
        <v>7</v>
      </c>
      <c r="C294" s="9" t="s">
        <v>14</v>
      </c>
      <c r="D294" s="9" t="s">
        <v>21</v>
      </c>
      <c r="E294" s="9" t="s">
        <v>132</v>
      </c>
      <c r="F294" s="9" t="s">
        <v>740</v>
      </c>
      <c r="G294" s="10">
        <v>93000</v>
      </c>
      <c r="H294" s="10">
        <f t="shared" si="23"/>
        <v>82650</v>
      </c>
      <c r="I294" s="10">
        <v>10350</v>
      </c>
      <c r="J294" s="10">
        <v>15</v>
      </c>
      <c r="K294" s="10">
        <v>15</v>
      </c>
      <c r="L294" s="9">
        <v>0</v>
      </c>
      <c r="M294" s="9">
        <f t="shared" si="20"/>
        <v>15</v>
      </c>
      <c r="N294" s="9" t="s">
        <v>801</v>
      </c>
      <c r="O294" s="10">
        <f t="shared" si="21"/>
        <v>1239750</v>
      </c>
      <c r="P294" s="88">
        <f>SUM(O293:O294)</f>
        <v>2149750</v>
      </c>
      <c r="Q294" s="10">
        <f t="shared" si="22"/>
        <v>155250</v>
      </c>
      <c r="R294" s="9">
        <f t="shared" si="19"/>
        <v>0</v>
      </c>
      <c r="S294" s="9"/>
      <c r="T294" s="4" t="s">
        <v>284</v>
      </c>
    </row>
    <row r="295" spans="1:20">
      <c r="A295" s="9">
        <v>298</v>
      </c>
      <c r="B295" s="9">
        <v>7</v>
      </c>
      <c r="C295" s="9" t="s">
        <v>14</v>
      </c>
      <c r="D295" s="9" t="s">
        <v>21</v>
      </c>
      <c r="E295" s="9" t="s">
        <v>133</v>
      </c>
      <c r="F295" s="9" t="s">
        <v>752</v>
      </c>
      <c r="G295" s="10">
        <v>92000</v>
      </c>
      <c r="H295" s="10">
        <f t="shared" si="23"/>
        <v>82150</v>
      </c>
      <c r="I295" s="10">
        <v>9850</v>
      </c>
      <c r="J295" s="10">
        <v>15</v>
      </c>
      <c r="K295" s="10">
        <v>15</v>
      </c>
      <c r="L295" s="9">
        <v>0</v>
      </c>
      <c r="M295" s="9">
        <f t="shared" si="20"/>
        <v>15</v>
      </c>
      <c r="N295" s="9" t="s">
        <v>854</v>
      </c>
      <c r="O295" s="10">
        <f t="shared" si="21"/>
        <v>1232250</v>
      </c>
      <c r="P295" s="88"/>
      <c r="Q295" s="10">
        <f t="shared" si="22"/>
        <v>147750</v>
      </c>
      <c r="R295" s="9">
        <f t="shared" si="19"/>
        <v>0</v>
      </c>
      <c r="S295" s="9"/>
      <c r="T295" s="4" t="s">
        <v>284</v>
      </c>
    </row>
    <row r="296" spans="1:20">
      <c r="A296" s="9">
        <v>299</v>
      </c>
      <c r="B296" s="9">
        <v>7</v>
      </c>
      <c r="C296" s="9" t="s">
        <v>14</v>
      </c>
      <c r="D296" s="9" t="s">
        <v>22</v>
      </c>
      <c r="E296" s="9" t="s">
        <v>748</v>
      </c>
      <c r="F296" s="9" t="s">
        <v>752</v>
      </c>
      <c r="G296" s="10">
        <v>60000</v>
      </c>
      <c r="H296" s="10">
        <f t="shared" si="23"/>
        <v>51650</v>
      </c>
      <c r="I296" s="10">
        <v>8350</v>
      </c>
      <c r="J296" s="10">
        <v>15</v>
      </c>
      <c r="K296" s="10">
        <v>15</v>
      </c>
      <c r="L296" s="9">
        <v>0</v>
      </c>
      <c r="M296" s="9">
        <f t="shared" si="20"/>
        <v>15</v>
      </c>
      <c r="N296" s="9" t="s">
        <v>511</v>
      </c>
      <c r="O296" s="10">
        <f t="shared" si="21"/>
        <v>774750</v>
      </c>
      <c r="P296" s="88"/>
      <c r="Q296" s="10">
        <f t="shared" si="22"/>
        <v>125250</v>
      </c>
      <c r="R296" s="9">
        <f t="shared" si="19"/>
        <v>0</v>
      </c>
      <c r="S296" s="9"/>
      <c r="T296" s="4" t="s">
        <v>284</v>
      </c>
    </row>
    <row r="297" spans="1:20">
      <c r="A297" s="9">
        <v>300</v>
      </c>
      <c r="B297" s="9">
        <v>7</v>
      </c>
      <c r="C297" s="9" t="s">
        <v>14</v>
      </c>
      <c r="D297" s="9" t="s">
        <v>22</v>
      </c>
      <c r="E297" s="9" t="s">
        <v>749</v>
      </c>
      <c r="F297" s="9" t="s">
        <v>752</v>
      </c>
      <c r="G297" s="10">
        <v>77000</v>
      </c>
      <c r="H297" s="10">
        <f t="shared" ref="H297:H326" si="24">G297-I297</f>
        <v>68050</v>
      </c>
      <c r="I297" s="10">
        <v>8950</v>
      </c>
      <c r="J297" s="10">
        <v>15</v>
      </c>
      <c r="K297" s="10">
        <v>12</v>
      </c>
      <c r="L297" s="9">
        <v>0</v>
      </c>
      <c r="M297" s="9">
        <f t="shared" si="20"/>
        <v>12</v>
      </c>
      <c r="N297" s="9" t="s">
        <v>841</v>
      </c>
      <c r="O297" s="10">
        <f t="shared" si="21"/>
        <v>816600</v>
      </c>
      <c r="P297" s="88">
        <f>SUM(O295:O297)</f>
        <v>2823600</v>
      </c>
      <c r="Q297" s="10">
        <f t="shared" si="22"/>
        <v>107400</v>
      </c>
      <c r="R297" s="9">
        <f t="shared" si="19"/>
        <v>3</v>
      </c>
      <c r="S297" s="9"/>
      <c r="T297" s="4" t="s">
        <v>284</v>
      </c>
    </row>
    <row r="298" spans="1:20">
      <c r="A298" s="9">
        <v>301</v>
      </c>
      <c r="B298" s="9">
        <v>7</v>
      </c>
      <c r="C298" s="9" t="s">
        <v>14</v>
      </c>
      <c r="D298" s="9" t="s">
        <v>22</v>
      </c>
      <c r="E298" s="9" t="s">
        <v>750</v>
      </c>
      <c r="F298" s="9" t="s">
        <v>753</v>
      </c>
      <c r="G298" s="10">
        <v>54000</v>
      </c>
      <c r="H298" s="10">
        <f t="shared" si="24"/>
        <v>48925</v>
      </c>
      <c r="I298" s="10">
        <v>5075</v>
      </c>
      <c r="J298" s="10">
        <v>36</v>
      </c>
      <c r="K298" s="10">
        <v>14</v>
      </c>
      <c r="L298" s="9">
        <v>0</v>
      </c>
      <c r="M298" s="9">
        <f t="shared" si="20"/>
        <v>14</v>
      </c>
      <c r="N298" s="9" t="s">
        <v>370</v>
      </c>
      <c r="O298" s="10">
        <f t="shared" si="21"/>
        <v>684950</v>
      </c>
      <c r="P298" s="88"/>
      <c r="Q298" s="10">
        <f t="shared" si="22"/>
        <v>71050</v>
      </c>
      <c r="R298" s="9">
        <f t="shared" si="19"/>
        <v>22</v>
      </c>
      <c r="S298" s="9" t="s">
        <v>897</v>
      </c>
      <c r="T298" s="4" t="s">
        <v>284</v>
      </c>
    </row>
    <row r="299" spans="1:20">
      <c r="A299" s="9">
        <v>302</v>
      </c>
      <c r="B299" s="9">
        <v>7</v>
      </c>
      <c r="C299" s="9" t="s">
        <v>14</v>
      </c>
      <c r="D299" s="9" t="s">
        <v>22</v>
      </c>
      <c r="E299" s="9" t="s">
        <v>842</v>
      </c>
      <c r="F299" s="9" t="s">
        <v>753</v>
      </c>
      <c r="G299" s="10">
        <v>75000</v>
      </c>
      <c r="H299" s="10">
        <f t="shared" si="24"/>
        <v>69925</v>
      </c>
      <c r="I299" s="10">
        <v>5075</v>
      </c>
      <c r="J299" s="10">
        <v>36</v>
      </c>
      <c r="K299" s="10">
        <v>36</v>
      </c>
      <c r="L299" s="9">
        <v>0</v>
      </c>
      <c r="M299" s="9">
        <f t="shared" si="20"/>
        <v>36</v>
      </c>
      <c r="N299" s="9" t="s">
        <v>370</v>
      </c>
      <c r="O299" s="10">
        <f t="shared" si="21"/>
        <v>2517300</v>
      </c>
      <c r="P299" s="88"/>
      <c r="Q299" s="10">
        <f t="shared" si="22"/>
        <v>182700</v>
      </c>
      <c r="R299" s="9">
        <f t="shared" si="19"/>
        <v>0</v>
      </c>
      <c r="S299" s="9"/>
      <c r="T299" s="4" t="s">
        <v>284</v>
      </c>
    </row>
    <row r="300" spans="1:20">
      <c r="A300" s="9">
        <v>303</v>
      </c>
      <c r="B300" s="9">
        <v>7</v>
      </c>
      <c r="C300" s="9" t="s">
        <v>14</v>
      </c>
      <c r="D300" s="9" t="s">
        <v>22</v>
      </c>
      <c r="E300" s="9" t="s">
        <v>751</v>
      </c>
      <c r="F300" s="9" t="s">
        <v>753</v>
      </c>
      <c r="G300" s="10">
        <v>75000</v>
      </c>
      <c r="H300" s="10">
        <f>G300-I300</f>
        <v>69925</v>
      </c>
      <c r="I300" s="10">
        <v>5075</v>
      </c>
      <c r="J300" s="10">
        <v>36</v>
      </c>
      <c r="K300" s="10">
        <v>36</v>
      </c>
      <c r="L300" s="9">
        <v>0</v>
      </c>
      <c r="M300" s="9">
        <f t="shared" si="20"/>
        <v>36</v>
      </c>
      <c r="N300" s="9" t="s">
        <v>370</v>
      </c>
      <c r="O300" s="10">
        <f t="shared" si="21"/>
        <v>2517300</v>
      </c>
      <c r="P300" s="88"/>
      <c r="Q300" s="10">
        <f t="shared" si="22"/>
        <v>182700</v>
      </c>
      <c r="R300" s="9">
        <f t="shared" si="19"/>
        <v>0</v>
      </c>
      <c r="S300" s="9"/>
      <c r="T300" s="4" t="s">
        <v>284</v>
      </c>
    </row>
    <row r="301" spans="1:20">
      <c r="A301" s="9">
        <v>304</v>
      </c>
      <c r="B301" s="9">
        <v>7</v>
      </c>
      <c r="C301" s="9" t="s">
        <v>14</v>
      </c>
      <c r="D301" s="9" t="s">
        <v>21</v>
      </c>
      <c r="E301" s="9" t="s">
        <v>104</v>
      </c>
      <c r="F301" s="9" t="s">
        <v>753</v>
      </c>
      <c r="G301" s="10">
        <v>75000</v>
      </c>
      <c r="H301" s="10">
        <f t="shared" si="24"/>
        <v>69950</v>
      </c>
      <c r="I301" s="10">
        <v>5050</v>
      </c>
      <c r="J301" s="10">
        <v>36</v>
      </c>
      <c r="K301" s="10">
        <v>35</v>
      </c>
      <c r="L301" s="9">
        <v>0</v>
      </c>
      <c r="M301" s="9">
        <f t="shared" si="20"/>
        <v>35</v>
      </c>
      <c r="N301" s="9" t="s">
        <v>855</v>
      </c>
      <c r="O301" s="10">
        <f t="shared" si="21"/>
        <v>2448250</v>
      </c>
      <c r="P301" s="88"/>
      <c r="Q301" s="10">
        <f t="shared" si="22"/>
        <v>176750</v>
      </c>
      <c r="R301" s="9">
        <f t="shared" si="19"/>
        <v>1</v>
      </c>
      <c r="S301" s="9" t="s">
        <v>898</v>
      </c>
      <c r="T301" s="4" t="s">
        <v>284</v>
      </c>
    </row>
    <row r="302" spans="1:20">
      <c r="A302" s="9">
        <v>305</v>
      </c>
      <c r="B302" s="9">
        <v>7</v>
      </c>
      <c r="C302" s="9" t="s">
        <v>14</v>
      </c>
      <c r="D302" s="9" t="s">
        <v>21</v>
      </c>
      <c r="E302" s="9" t="s">
        <v>101</v>
      </c>
      <c r="F302" s="9" t="s">
        <v>753</v>
      </c>
      <c r="G302" s="10">
        <v>67000</v>
      </c>
      <c r="H302" s="10">
        <f t="shared" si="24"/>
        <v>61650</v>
      </c>
      <c r="I302" s="10">
        <v>5350</v>
      </c>
      <c r="J302" s="10">
        <v>36</v>
      </c>
      <c r="K302" s="10">
        <v>14</v>
      </c>
      <c r="L302" s="9">
        <v>0</v>
      </c>
      <c r="M302" s="9">
        <f t="shared" si="20"/>
        <v>14</v>
      </c>
      <c r="N302" s="9" t="s">
        <v>856</v>
      </c>
      <c r="O302" s="10">
        <f t="shared" si="21"/>
        <v>863100</v>
      </c>
      <c r="P302" s="88"/>
      <c r="Q302" s="10">
        <f t="shared" si="22"/>
        <v>74900</v>
      </c>
      <c r="R302" s="9">
        <f t="shared" si="19"/>
        <v>22</v>
      </c>
      <c r="S302" s="9" t="s">
        <v>899</v>
      </c>
      <c r="T302" s="4" t="s">
        <v>284</v>
      </c>
    </row>
    <row r="303" spans="1:20">
      <c r="A303" s="9">
        <v>306</v>
      </c>
      <c r="B303" s="9">
        <v>7</v>
      </c>
      <c r="C303" s="9" t="s">
        <v>14</v>
      </c>
      <c r="D303" s="9" t="s">
        <v>21</v>
      </c>
      <c r="E303" s="9" t="s">
        <v>105</v>
      </c>
      <c r="F303" s="9" t="s">
        <v>753</v>
      </c>
      <c r="G303" s="10">
        <v>75000</v>
      </c>
      <c r="H303" s="10">
        <f t="shared" si="24"/>
        <v>69950</v>
      </c>
      <c r="I303" s="10">
        <v>5050</v>
      </c>
      <c r="J303" s="10">
        <v>36</v>
      </c>
      <c r="K303" s="10">
        <v>28</v>
      </c>
      <c r="L303" s="9">
        <v>0</v>
      </c>
      <c r="M303" s="9">
        <f t="shared" si="20"/>
        <v>28</v>
      </c>
      <c r="N303" s="9" t="s">
        <v>855</v>
      </c>
      <c r="O303" s="10">
        <f t="shared" si="21"/>
        <v>1958600</v>
      </c>
      <c r="P303" s="88">
        <f>SUBTOTAL(9,O298:O303)</f>
        <v>10989500</v>
      </c>
      <c r="Q303" s="10">
        <f t="shared" si="22"/>
        <v>141400</v>
      </c>
      <c r="R303" s="9">
        <f t="shared" si="19"/>
        <v>8</v>
      </c>
      <c r="S303" s="9" t="s">
        <v>900</v>
      </c>
      <c r="T303" s="4" t="s">
        <v>284</v>
      </c>
    </row>
    <row r="304" spans="1:20">
      <c r="A304" s="9">
        <v>307</v>
      </c>
      <c r="B304" s="9">
        <v>7</v>
      </c>
      <c r="C304" s="9" t="s">
        <v>14</v>
      </c>
      <c r="D304" s="9" t="s">
        <v>21</v>
      </c>
      <c r="E304" s="9" t="s">
        <v>127</v>
      </c>
      <c r="F304" s="9" t="s">
        <v>754</v>
      </c>
      <c r="G304" s="10">
        <v>30000</v>
      </c>
      <c r="H304" s="10">
        <f t="shared" si="24"/>
        <v>24500</v>
      </c>
      <c r="I304" s="10">
        <v>5500</v>
      </c>
      <c r="J304" s="10">
        <v>36</v>
      </c>
      <c r="K304" s="10">
        <v>36</v>
      </c>
      <c r="L304" s="9">
        <v>0</v>
      </c>
      <c r="M304" s="9">
        <f t="shared" si="20"/>
        <v>36</v>
      </c>
      <c r="N304" s="9" t="s">
        <v>857</v>
      </c>
      <c r="O304" s="10">
        <f t="shared" si="21"/>
        <v>882000</v>
      </c>
      <c r="P304" s="88"/>
      <c r="Q304" s="10">
        <f t="shared" si="22"/>
        <v>198000</v>
      </c>
      <c r="R304" s="9">
        <f t="shared" si="19"/>
        <v>0</v>
      </c>
      <c r="S304" s="9"/>
      <c r="T304" s="4" t="s">
        <v>284</v>
      </c>
    </row>
    <row r="305" spans="1:20">
      <c r="A305" s="9">
        <v>308</v>
      </c>
      <c r="B305" s="9">
        <v>7</v>
      </c>
      <c r="C305" s="9" t="s">
        <v>14</v>
      </c>
      <c r="D305" s="9" t="s">
        <v>21</v>
      </c>
      <c r="E305" s="9" t="s">
        <v>126</v>
      </c>
      <c r="F305" s="9" t="s">
        <v>754</v>
      </c>
      <c r="G305" s="10">
        <v>31000</v>
      </c>
      <c r="H305" s="10">
        <f t="shared" si="24"/>
        <v>25500</v>
      </c>
      <c r="I305" s="10">
        <v>5500</v>
      </c>
      <c r="J305" s="10">
        <v>36</v>
      </c>
      <c r="K305" s="10">
        <v>36</v>
      </c>
      <c r="L305" s="9">
        <v>0</v>
      </c>
      <c r="M305" s="9">
        <f t="shared" si="20"/>
        <v>36</v>
      </c>
      <c r="N305" s="9" t="s">
        <v>857</v>
      </c>
      <c r="O305" s="10">
        <f t="shared" si="21"/>
        <v>918000</v>
      </c>
      <c r="P305" s="88"/>
      <c r="Q305" s="10">
        <f t="shared" si="22"/>
        <v>198000</v>
      </c>
      <c r="R305" s="9">
        <f t="shared" si="19"/>
        <v>0</v>
      </c>
      <c r="S305" s="9"/>
      <c r="T305" s="4" t="s">
        <v>284</v>
      </c>
    </row>
    <row r="306" spans="1:20">
      <c r="A306" s="9">
        <v>309</v>
      </c>
      <c r="B306" s="9">
        <v>7</v>
      </c>
      <c r="C306" s="9" t="s">
        <v>14</v>
      </c>
      <c r="D306" s="9" t="s">
        <v>21</v>
      </c>
      <c r="E306" s="9" t="s">
        <v>138</v>
      </c>
      <c r="F306" s="9" t="s">
        <v>754</v>
      </c>
      <c r="G306" s="10">
        <v>70000</v>
      </c>
      <c r="H306" s="10">
        <f t="shared" si="24"/>
        <v>60850</v>
      </c>
      <c r="I306" s="10">
        <v>9150</v>
      </c>
      <c r="J306" s="10">
        <v>15</v>
      </c>
      <c r="K306" s="10">
        <v>20</v>
      </c>
      <c r="L306" s="9">
        <v>5</v>
      </c>
      <c r="M306" s="9">
        <f t="shared" si="20"/>
        <v>15</v>
      </c>
      <c r="N306" s="9" t="s">
        <v>858</v>
      </c>
      <c r="O306" s="10">
        <f t="shared" si="21"/>
        <v>912750</v>
      </c>
      <c r="P306" s="88">
        <f>SUM(O304:O306)</f>
        <v>2712750</v>
      </c>
      <c r="Q306" s="10">
        <f t="shared" si="22"/>
        <v>137250</v>
      </c>
      <c r="R306" s="9">
        <f t="shared" si="19"/>
        <v>-5</v>
      </c>
      <c r="S306" s="9" t="s">
        <v>911</v>
      </c>
      <c r="T306" s="4" t="s">
        <v>284</v>
      </c>
    </row>
    <row r="307" spans="1:20">
      <c r="A307" s="9">
        <v>310</v>
      </c>
      <c r="B307" s="9">
        <v>7</v>
      </c>
      <c r="C307" s="9" t="s">
        <v>14</v>
      </c>
      <c r="D307" s="9" t="s">
        <v>21</v>
      </c>
      <c r="E307" s="9" t="s">
        <v>180</v>
      </c>
      <c r="F307" s="9" t="s">
        <v>755</v>
      </c>
      <c r="G307" s="10">
        <v>33750</v>
      </c>
      <c r="H307" s="10">
        <f t="shared" si="24"/>
        <v>27000</v>
      </c>
      <c r="I307" s="10">
        <v>6750</v>
      </c>
      <c r="J307" s="10">
        <v>36</v>
      </c>
      <c r="K307" s="10">
        <v>36</v>
      </c>
      <c r="L307" s="9">
        <v>0</v>
      </c>
      <c r="M307" s="9">
        <f t="shared" si="20"/>
        <v>36</v>
      </c>
      <c r="N307" s="9" t="s">
        <v>859</v>
      </c>
      <c r="O307" s="10">
        <f t="shared" si="21"/>
        <v>972000</v>
      </c>
      <c r="P307" s="88">
        <f>O307</f>
        <v>972000</v>
      </c>
      <c r="Q307" s="10">
        <f t="shared" si="22"/>
        <v>243000</v>
      </c>
      <c r="R307" s="9">
        <f t="shared" si="19"/>
        <v>0</v>
      </c>
      <c r="S307" s="9"/>
      <c r="T307" s="4" t="s">
        <v>284</v>
      </c>
    </row>
    <row r="308" spans="1:20">
      <c r="A308" s="9">
        <v>311</v>
      </c>
      <c r="B308" s="9">
        <v>7</v>
      </c>
      <c r="C308" s="9" t="s">
        <v>14</v>
      </c>
      <c r="D308" s="9" t="s">
        <v>21</v>
      </c>
      <c r="E308" s="9" t="s">
        <v>131</v>
      </c>
      <c r="F308" s="9" t="s">
        <v>54</v>
      </c>
      <c r="G308" s="10">
        <v>84000</v>
      </c>
      <c r="H308" s="10">
        <f t="shared" si="24"/>
        <v>74350</v>
      </c>
      <c r="I308" s="10">
        <v>9650</v>
      </c>
      <c r="J308" s="10">
        <v>15</v>
      </c>
      <c r="K308" s="10">
        <v>15</v>
      </c>
      <c r="L308" s="9">
        <v>0</v>
      </c>
      <c r="M308" s="9">
        <f t="shared" si="20"/>
        <v>15</v>
      </c>
      <c r="N308" s="9" t="s">
        <v>821</v>
      </c>
      <c r="O308" s="10">
        <f t="shared" si="21"/>
        <v>1115250</v>
      </c>
      <c r="P308" s="88"/>
      <c r="Q308" s="10">
        <f t="shared" si="22"/>
        <v>144750</v>
      </c>
      <c r="R308" s="9">
        <f t="shared" si="19"/>
        <v>0</v>
      </c>
      <c r="S308" s="9"/>
      <c r="T308" s="4" t="s">
        <v>284</v>
      </c>
    </row>
    <row r="309" spans="1:20">
      <c r="A309" s="9">
        <v>312</v>
      </c>
      <c r="B309" s="9">
        <v>7</v>
      </c>
      <c r="C309" s="9" t="s">
        <v>14</v>
      </c>
      <c r="D309" s="9" t="s">
        <v>21</v>
      </c>
      <c r="E309" s="9" t="s">
        <v>134</v>
      </c>
      <c r="F309" s="9" t="s">
        <v>54</v>
      </c>
      <c r="G309" s="10">
        <v>84000</v>
      </c>
      <c r="H309" s="10">
        <f t="shared" si="24"/>
        <v>74350</v>
      </c>
      <c r="I309" s="10">
        <v>9650</v>
      </c>
      <c r="J309" s="10">
        <v>15</v>
      </c>
      <c r="K309" s="10">
        <v>15</v>
      </c>
      <c r="L309" s="9">
        <v>0</v>
      </c>
      <c r="M309" s="9">
        <f t="shared" si="20"/>
        <v>15</v>
      </c>
      <c r="N309" s="9" t="s">
        <v>821</v>
      </c>
      <c r="O309" s="10">
        <f t="shared" si="21"/>
        <v>1115250</v>
      </c>
      <c r="P309" s="88">
        <f>SUM(O308:O309)</f>
        <v>2230500</v>
      </c>
      <c r="Q309" s="10">
        <f t="shared" si="22"/>
        <v>144750</v>
      </c>
      <c r="R309" s="9">
        <f t="shared" si="19"/>
        <v>0</v>
      </c>
      <c r="S309" s="9"/>
      <c r="T309" s="4" t="s">
        <v>284</v>
      </c>
    </row>
    <row r="310" spans="1:20">
      <c r="A310" s="9">
        <v>313</v>
      </c>
      <c r="B310" s="9">
        <v>7</v>
      </c>
      <c r="C310" s="9" t="s">
        <v>14</v>
      </c>
      <c r="D310" s="9" t="s">
        <v>22</v>
      </c>
      <c r="E310" s="9" t="s">
        <v>756</v>
      </c>
      <c r="F310" s="9" t="s">
        <v>418</v>
      </c>
      <c r="G310" s="10">
        <v>51000</v>
      </c>
      <c r="H310" s="10">
        <f t="shared" si="24"/>
        <v>41650</v>
      </c>
      <c r="I310" s="10">
        <v>9350</v>
      </c>
      <c r="J310" s="10">
        <v>15</v>
      </c>
      <c r="K310" s="10">
        <v>14</v>
      </c>
      <c r="L310" s="9">
        <v>10</v>
      </c>
      <c r="M310" s="9">
        <f t="shared" si="20"/>
        <v>4</v>
      </c>
      <c r="N310" s="9" t="s">
        <v>843</v>
      </c>
      <c r="O310" s="10">
        <f t="shared" si="21"/>
        <v>166600</v>
      </c>
      <c r="P310" s="88">
        <f>O310</f>
        <v>166600</v>
      </c>
      <c r="Q310" s="10">
        <f t="shared" si="22"/>
        <v>37400</v>
      </c>
      <c r="R310" s="9">
        <f t="shared" si="19"/>
        <v>1</v>
      </c>
      <c r="S310" s="9"/>
      <c r="T310" s="4" t="s">
        <v>284</v>
      </c>
    </row>
    <row r="311" spans="1:20">
      <c r="A311" s="9">
        <v>314</v>
      </c>
      <c r="B311" s="9">
        <v>7</v>
      </c>
      <c r="C311" s="9" t="s">
        <v>14</v>
      </c>
      <c r="D311" s="9" t="s">
        <v>21</v>
      </c>
      <c r="E311" s="9" t="s">
        <v>162</v>
      </c>
      <c r="F311" s="9" t="s">
        <v>38</v>
      </c>
      <c r="G311" s="10">
        <v>94750</v>
      </c>
      <c r="H311" s="10">
        <f t="shared" si="24"/>
        <v>88800</v>
      </c>
      <c r="I311" s="10">
        <v>5950</v>
      </c>
      <c r="J311" s="10">
        <f>L199</f>
        <v>3</v>
      </c>
      <c r="K311" s="10">
        <v>3</v>
      </c>
      <c r="L311" s="9">
        <v>0</v>
      </c>
      <c r="M311" s="9">
        <f t="shared" si="20"/>
        <v>3</v>
      </c>
      <c r="N311" s="9" t="s">
        <v>860</v>
      </c>
      <c r="O311" s="10">
        <f t="shared" si="21"/>
        <v>266400</v>
      </c>
      <c r="P311" s="88"/>
      <c r="Q311" s="10">
        <f t="shared" si="22"/>
        <v>17850</v>
      </c>
      <c r="R311" s="9">
        <f t="shared" si="19"/>
        <v>0</v>
      </c>
      <c r="S311" s="9"/>
      <c r="T311" s="4" t="s">
        <v>284</v>
      </c>
    </row>
    <row r="312" spans="1:20">
      <c r="A312" s="9">
        <v>315</v>
      </c>
      <c r="B312" s="9">
        <v>7</v>
      </c>
      <c r="C312" s="9" t="s">
        <v>14</v>
      </c>
      <c r="D312" s="9" t="s">
        <v>21</v>
      </c>
      <c r="E312" s="9" t="s">
        <v>109</v>
      </c>
      <c r="F312" s="9" t="s">
        <v>38</v>
      </c>
      <c r="G312" s="10">
        <v>90750</v>
      </c>
      <c r="H312" s="10">
        <f t="shared" si="24"/>
        <v>84000</v>
      </c>
      <c r="I312" s="10">
        <v>6750</v>
      </c>
      <c r="J312" s="10">
        <f>L200</f>
        <v>1</v>
      </c>
      <c r="K312" s="10">
        <v>1</v>
      </c>
      <c r="L312" s="9">
        <v>0</v>
      </c>
      <c r="M312" s="9">
        <f t="shared" si="20"/>
        <v>1</v>
      </c>
      <c r="N312" s="9" t="s">
        <v>861</v>
      </c>
      <c r="O312" s="10">
        <f t="shared" si="21"/>
        <v>84000</v>
      </c>
      <c r="P312" s="88"/>
      <c r="Q312" s="10">
        <f t="shared" si="22"/>
        <v>6750</v>
      </c>
      <c r="R312" s="9">
        <f t="shared" si="19"/>
        <v>0</v>
      </c>
      <c r="S312" s="9"/>
      <c r="T312" s="4" t="s">
        <v>284</v>
      </c>
    </row>
    <row r="313" spans="1:20">
      <c r="A313" s="9">
        <v>316</v>
      </c>
      <c r="B313" s="9">
        <v>7</v>
      </c>
      <c r="C313" s="9" t="s">
        <v>14</v>
      </c>
      <c r="D313" s="9" t="s">
        <v>21</v>
      </c>
      <c r="E313" s="9" t="s">
        <v>757</v>
      </c>
      <c r="F313" s="9" t="s">
        <v>38</v>
      </c>
      <c r="G313" s="10">
        <v>95000</v>
      </c>
      <c r="H313" s="10">
        <f t="shared" si="24"/>
        <v>89900</v>
      </c>
      <c r="I313" s="10">
        <v>5100</v>
      </c>
      <c r="J313" s="10">
        <v>36</v>
      </c>
      <c r="K313" s="10">
        <v>28</v>
      </c>
      <c r="L313" s="9">
        <v>0</v>
      </c>
      <c r="M313" s="9">
        <f t="shared" si="20"/>
        <v>28</v>
      </c>
      <c r="N313" s="9" t="s">
        <v>860</v>
      </c>
      <c r="O313" s="10">
        <f t="shared" si="21"/>
        <v>2517200</v>
      </c>
      <c r="P313" s="88">
        <f>SUBTOTAL(9,O311:O313)</f>
        <v>2867600</v>
      </c>
      <c r="Q313" s="10">
        <f t="shared" si="22"/>
        <v>142800</v>
      </c>
      <c r="R313" s="9">
        <f t="shared" si="19"/>
        <v>8</v>
      </c>
      <c r="S313" s="9" t="s">
        <v>896</v>
      </c>
      <c r="T313" s="4" t="s">
        <v>284</v>
      </c>
    </row>
    <row r="314" spans="1:20">
      <c r="A314" s="9">
        <v>317</v>
      </c>
      <c r="B314" s="9">
        <v>7</v>
      </c>
      <c r="C314" s="9" t="s">
        <v>14</v>
      </c>
      <c r="D314" s="9" t="s">
        <v>21</v>
      </c>
      <c r="E314" s="9" t="s">
        <v>758</v>
      </c>
      <c r="F314" s="9" t="s">
        <v>762</v>
      </c>
      <c r="G314" s="10">
        <v>92500</v>
      </c>
      <c r="H314" s="10">
        <f t="shared" si="24"/>
        <v>86425</v>
      </c>
      <c r="I314" s="10">
        <v>6075</v>
      </c>
      <c r="J314" s="10">
        <v>36</v>
      </c>
      <c r="K314" s="10">
        <v>36</v>
      </c>
      <c r="L314" s="9">
        <v>0</v>
      </c>
      <c r="M314" s="9">
        <f t="shared" si="20"/>
        <v>36</v>
      </c>
      <c r="N314" s="9" t="s">
        <v>784</v>
      </c>
      <c r="O314" s="10">
        <f t="shared" si="21"/>
        <v>3111300</v>
      </c>
      <c r="P314" s="88"/>
      <c r="Q314" s="10">
        <f t="shared" si="22"/>
        <v>218700</v>
      </c>
      <c r="R314" s="9">
        <f t="shared" si="19"/>
        <v>0</v>
      </c>
      <c r="S314" s="9"/>
      <c r="T314" s="4" t="s">
        <v>284</v>
      </c>
    </row>
    <row r="315" spans="1:20">
      <c r="A315" s="9">
        <v>318</v>
      </c>
      <c r="B315" s="9">
        <v>7</v>
      </c>
      <c r="C315" s="9" t="s">
        <v>14</v>
      </c>
      <c r="D315" s="9" t="s">
        <v>21</v>
      </c>
      <c r="E315" s="9" t="s">
        <v>759</v>
      </c>
      <c r="F315" s="9" t="s">
        <v>762</v>
      </c>
      <c r="G315" s="10">
        <v>92500</v>
      </c>
      <c r="H315" s="10">
        <f t="shared" si="24"/>
        <v>86425</v>
      </c>
      <c r="I315" s="10">
        <v>6075</v>
      </c>
      <c r="J315" s="10">
        <v>36</v>
      </c>
      <c r="K315" s="10">
        <v>36</v>
      </c>
      <c r="L315" s="9">
        <v>2</v>
      </c>
      <c r="M315" s="9">
        <f t="shared" si="20"/>
        <v>34</v>
      </c>
      <c r="N315" s="9" t="s">
        <v>784</v>
      </c>
      <c r="O315" s="10">
        <f t="shared" si="21"/>
        <v>2938450</v>
      </c>
      <c r="P315" s="88"/>
      <c r="Q315" s="10">
        <f t="shared" si="22"/>
        <v>206550</v>
      </c>
      <c r="R315" s="9">
        <f t="shared" si="19"/>
        <v>0</v>
      </c>
      <c r="S315" s="9" t="s">
        <v>826</v>
      </c>
      <c r="T315" s="4" t="s">
        <v>284</v>
      </c>
    </row>
    <row r="316" spans="1:20">
      <c r="A316" s="9">
        <v>319</v>
      </c>
      <c r="B316" s="9">
        <v>7</v>
      </c>
      <c r="C316" s="9" t="s">
        <v>14</v>
      </c>
      <c r="D316" s="9" t="s">
        <v>21</v>
      </c>
      <c r="E316" s="9" t="s">
        <v>760</v>
      </c>
      <c r="F316" s="9" t="s">
        <v>762</v>
      </c>
      <c r="G316" s="10">
        <v>87500</v>
      </c>
      <c r="H316" s="10">
        <f t="shared" si="24"/>
        <v>81425</v>
      </c>
      <c r="I316" s="10">
        <v>6075</v>
      </c>
      <c r="J316" s="10">
        <v>36</v>
      </c>
      <c r="K316" s="10">
        <v>36</v>
      </c>
      <c r="L316" s="9">
        <v>0</v>
      </c>
      <c r="M316" s="9">
        <f t="shared" si="20"/>
        <v>36</v>
      </c>
      <c r="N316" s="9" t="s">
        <v>784</v>
      </c>
      <c r="O316" s="10">
        <f t="shared" si="21"/>
        <v>2931300</v>
      </c>
      <c r="P316" s="88"/>
      <c r="Q316" s="10">
        <f t="shared" si="22"/>
        <v>218700</v>
      </c>
      <c r="R316" s="9">
        <f t="shared" si="19"/>
        <v>0</v>
      </c>
      <c r="S316" s="9"/>
      <c r="T316" s="4" t="s">
        <v>284</v>
      </c>
    </row>
    <row r="317" spans="1:20">
      <c r="A317" s="9">
        <v>320</v>
      </c>
      <c r="B317" s="9">
        <v>7</v>
      </c>
      <c r="C317" s="9" t="s">
        <v>14</v>
      </c>
      <c r="D317" s="9" t="s">
        <v>21</v>
      </c>
      <c r="E317" s="9" t="s">
        <v>761</v>
      </c>
      <c r="F317" s="9" t="s">
        <v>762</v>
      </c>
      <c r="G317" s="10">
        <v>87500</v>
      </c>
      <c r="H317" s="10">
        <f t="shared" si="24"/>
        <v>81425</v>
      </c>
      <c r="I317" s="10">
        <v>6075</v>
      </c>
      <c r="J317" s="10">
        <v>36</v>
      </c>
      <c r="K317" s="10">
        <v>36</v>
      </c>
      <c r="L317" s="9">
        <v>0</v>
      </c>
      <c r="M317" s="9">
        <f t="shared" si="20"/>
        <v>36</v>
      </c>
      <c r="N317" s="9" t="s">
        <v>784</v>
      </c>
      <c r="O317" s="10">
        <f t="shared" si="21"/>
        <v>2931300</v>
      </c>
      <c r="P317" s="88">
        <f>SUM(O314:O317)</f>
        <v>11912350</v>
      </c>
      <c r="Q317" s="10">
        <f t="shared" si="22"/>
        <v>218700</v>
      </c>
      <c r="R317" s="9">
        <f t="shared" si="19"/>
        <v>0</v>
      </c>
      <c r="S317" s="9"/>
      <c r="T317" s="4" t="s">
        <v>284</v>
      </c>
    </row>
    <row r="318" spans="1:20">
      <c r="A318" s="9">
        <v>321</v>
      </c>
      <c r="B318" s="9">
        <v>7</v>
      </c>
      <c r="C318" s="9" t="s">
        <v>14</v>
      </c>
      <c r="D318" s="9" t="s">
        <v>22</v>
      </c>
      <c r="E318" s="9" t="s">
        <v>763</v>
      </c>
      <c r="F318" s="9" t="s">
        <v>712</v>
      </c>
      <c r="G318" s="10">
        <v>88000</v>
      </c>
      <c r="H318" s="10">
        <f t="shared" si="24"/>
        <v>79650</v>
      </c>
      <c r="I318" s="10">
        <v>8350</v>
      </c>
      <c r="J318" s="10">
        <v>15</v>
      </c>
      <c r="K318" s="10">
        <v>15</v>
      </c>
      <c r="L318" s="9">
        <v>0</v>
      </c>
      <c r="M318" s="9">
        <f t="shared" si="20"/>
        <v>15</v>
      </c>
      <c r="N318" s="9" t="s">
        <v>650</v>
      </c>
      <c r="O318" s="10">
        <f t="shared" si="21"/>
        <v>1194750</v>
      </c>
      <c r="P318" s="88"/>
      <c r="Q318" s="10">
        <f t="shared" si="22"/>
        <v>125250</v>
      </c>
      <c r="R318" s="9">
        <f t="shared" si="19"/>
        <v>0</v>
      </c>
      <c r="S318" s="9"/>
      <c r="T318" s="4" t="s">
        <v>284</v>
      </c>
    </row>
    <row r="319" spans="1:20">
      <c r="A319" s="9">
        <v>322</v>
      </c>
      <c r="B319" s="9">
        <v>7</v>
      </c>
      <c r="C319" s="9" t="s">
        <v>14</v>
      </c>
      <c r="D319" s="9" t="s">
        <v>22</v>
      </c>
      <c r="E319" s="9" t="s">
        <v>764</v>
      </c>
      <c r="F319" s="9" t="s">
        <v>712</v>
      </c>
      <c r="G319" s="10">
        <v>90000</v>
      </c>
      <c r="H319" s="10">
        <f t="shared" si="24"/>
        <v>81650</v>
      </c>
      <c r="I319" s="10">
        <v>8350</v>
      </c>
      <c r="J319" s="10">
        <v>15</v>
      </c>
      <c r="K319" s="10">
        <v>15</v>
      </c>
      <c r="L319" s="9">
        <v>0</v>
      </c>
      <c r="M319" s="9">
        <f t="shared" si="20"/>
        <v>15</v>
      </c>
      <c r="N319" s="9" t="s">
        <v>650</v>
      </c>
      <c r="O319" s="10">
        <f t="shared" si="21"/>
        <v>1224750</v>
      </c>
      <c r="P319" s="88">
        <f>SUM(O318:O319)</f>
        <v>2419500</v>
      </c>
      <c r="Q319" s="10">
        <f t="shared" si="22"/>
        <v>125250</v>
      </c>
      <c r="R319" s="9">
        <f t="shared" si="19"/>
        <v>0</v>
      </c>
      <c r="S319" s="9"/>
      <c r="T319" s="4" t="s">
        <v>284</v>
      </c>
    </row>
    <row r="320" spans="1:20">
      <c r="A320" s="9">
        <v>323</v>
      </c>
      <c r="B320" s="9">
        <v>7</v>
      </c>
      <c r="C320" s="9" t="s">
        <v>14</v>
      </c>
      <c r="D320" s="9" t="s">
        <v>22</v>
      </c>
      <c r="E320" s="9" t="s">
        <v>765</v>
      </c>
      <c r="F320" s="9" t="s">
        <v>502</v>
      </c>
      <c r="G320" s="10">
        <v>43000</v>
      </c>
      <c r="H320" s="10">
        <f t="shared" si="24"/>
        <v>36600</v>
      </c>
      <c r="I320" s="10">
        <v>6400</v>
      </c>
      <c r="J320" s="10">
        <v>36</v>
      </c>
      <c r="K320" s="10">
        <v>25</v>
      </c>
      <c r="L320" s="9">
        <v>1</v>
      </c>
      <c r="M320" s="9">
        <f t="shared" si="20"/>
        <v>24</v>
      </c>
      <c r="N320" s="9" t="s">
        <v>845</v>
      </c>
      <c r="O320" s="10">
        <f t="shared" si="21"/>
        <v>878400</v>
      </c>
      <c r="P320" s="88"/>
      <c r="Q320" s="10">
        <f t="shared" si="22"/>
        <v>153600</v>
      </c>
      <c r="R320" s="9">
        <f t="shared" ref="R320:R338" si="25">J320-K320</f>
        <v>11</v>
      </c>
      <c r="S320" s="9" t="s">
        <v>928</v>
      </c>
      <c r="T320" s="4" t="s">
        <v>284</v>
      </c>
    </row>
    <row r="321" spans="1:20">
      <c r="A321" s="9">
        <v>324</v>
      </c>
      <c r="B321" s="9">
        <v>7</v>
      </c>
      <c r="C321" s="9" t="s">
        <v>14</v>
      </c>
      <c r="D321" s="9" t="s">
        <v>22</v>
      </c>
      <c r="E321" s="9" t="s">
        <v>766</v>
      </c>
      <c r="F321" s="9" t="s">
        <v>502</v>
      </c>
      <c r="G321" s="10">
        <v>43000</v>
      </c>
      <c r="H321" s="10">
        <f>G321-I321</f>
        <v>36650</v>
      </c>
      <c r="I321" s="10">
        <v>6350</v>
      </c>
      <c r="J321" s="10">
        <v>36</v>
      </c>
      <c r="K321" s="10">
        <v>31</v>
      </c>
      <c r="L321" s="9">
        <v>6</v>
      </c>
      <c r="M321" s="9">
        <f t="shared" si="20"/>
        <v>25</v>
      </c>
      <c r="N321" s="9" t="s">
        <v>844</v>
      </c>
      <c r="O321" s="10">
        <f t="shared" si="21"/>
        <v>916250</v>
      </c>
      <c r="P321" s="88"/>
      <c r="Q321" s="10">
        <f t="shared" si="22"/>
        <v>158750</v>
      </c>
      <c r="R321" s="9">
        <f t="shared" si="25"/>
        <v>5</v>
      </c>
      <c r="S321" s="9" t="s">
        <v>929</v>
      </c>
      <c r="T321" s="4" t="s">
        <v>284</v>
      </c>
    </row>
    <row r="322" spans="1:20">
      <c r="A322" s="9">
        <v>325</v>
      </c>
      <c r="B322" s="9">
        <v>7</v>
      </c>
      <c r="C322" s="9" t="s">
        <v>14</v>
      </c>
      <c r="D322" s="9" t="s">
        <v>22</v>
      </c>
      <c r="E322" s="9" t="s">
        <v>767</v>
      </c>
      <c r="F322" s="9" t="s">
        <v>502</v>
      </c>
      <c r="G322" s="10">
        <v>43000</v>
      </c>
      <c r="H322" s="10">
        <f>G322-I322</f>
        <v>36600</v>
      </c>
      <c r="I322" s="10">
        <v>6400</v>
      </c>
      <c r="J322" s="10">
        <v>36</v>
      </c>
      <c r="K322" s="10">
        <v>28</v>
      </c>
      <c r="L322" s="9">
        <v>6</v>
      </c>
      <c r="M322" s="9">
        <f t="shared" si="20"/>
        <v>22</v>
      </c>
      <c r="N322" s="9" t="s">
        <v>845</v>
      </c>
      <c r="O322" s="10">
        <f t="shared" si="21"/>
        <v>805200</v>
      </c>
      <c r="P322" s="88">
        <f>SUM(O320:O322)</f>
        <v>2599850</v>
      </c>
      <c r="Q322" s="10">
        <f t="shared" si="22"/>
        <v>140800</v>
      </c>
      <c r="R322" s="9">
        <f t="shared" si="25"/>
        <v>8</v>
      </c>
      <c r="S322" s="9" t="s">
        <v>928</v>
      </c>
      <c r="T322" s="4" t="s">
        <v>284</v>
      </c>
    </row>
    <row r="323" spans="1:20">
      <c r="A323" s="9">
        <v>326</v>
      </c>
      <c r="B323" s="9">
        <v>7</v>
      </c>
      <c r="C323" s="9" t="s">
        <v>14</v>
      </c>
      <c r="D323" s="9" t="s">
        <v>22</v>
      </c>
      <c r="E323" s="9" t="s">
        <v>768</v>
      </c>
      <c r="F323" s="9" t="s">
        <v>770</v>
      </c>
      <c r="G323" s="10">
        <v>67000</v>
      </c>
      <c r="H323" s="10">
        <f t="shared" si="24"/>
        <v>58150</v>
      </c>
      <c r="I323" s="10">
        <v>8850</v>
      </c>
      <c r="J323" s="10">
        <v>15</v>
      </c>
      <c r="K323" s="10">
        <v>15</v>
      </c>
      <c r="L323" s="9">
        <v>0</v>
      </c>
      <c r="M323" s="9">
        <f t="shared" si="20"/>
        <v>15</v>
      </c>
      <c r="N323" s="9" t="s">
        <v>830</v>
      </c>
      <c r="O323" s="10">
        <f t="shared" si="21"/>
        <v>872250</v>
      </c>
      <c r="P323" s="88"/>
      <c r="Q323" s="10">
        <f t="shared" si="22"/>
        <v>132750</v>
      </c>
      <c r="R323" s="9">
        <f t="shared" si="25"/>
        <v>0</v>
      </c>
      <c r="S323" s="9"/>
      <c r="T323" s="4" t="s">
        <v>284</v>
      </c>
    </row>
    <row r="324" spans="1:20">
      <c r="A324" s="9">
        <v>327</v>
      </c>
      <c r="B324" s="9">
        <v>7</v>
      </c>
      <c r="C324" s="9" t="s">
        <v>14</v>
      </c>
      <c r="D324" s="9" t="s">
        <v>22</v>
      </c>
      <c r="E324" s="9" t="s">
        <v>769</v>
      </c>
      <c r="F324" s="9" t="s">
        <v>770</v>
      </c>
      <c r="G324" s="10">
        <v>67000</v>
      </c>
      <c r="H324" s="10">
        <f t="shared" si="24"/>
        <v>58150</v>
      </c>
      <c r="I324" s="10">
        <v>8850</v>
      </c>
      <c r="J324" s="10">
        <v>15</v>
      </c>
      <c r="K324" s="10">
        <v>15</v>
      </c>
      <c r="L324" s="9">
        <v>0</v>
      </c>
      <c r="M324" s="9">
        <f t="shared" si="20"/>
        <v>15</v>
      </c>
      <c r="N324" s="9" t="s">
        <v>830</v>
      </c>
      <c r="O324" s="10">
        <f t="shared" si="21"/>
        <v>872250</v>
      </c>
      <c r="P324" s="88">
        <f>SUM(O323:O324)</f>
        <v>1744500</v>
      </c>
      <c r="Q324" s="10">
        <f t="shared" si="22"/>
        <v>132750</v>
      </c>
      <c r="R324" s="9">
        <f t="shared" si="25"/>
        <v>0</v>
      </c>
      <c r="S324" s="9"/>
      <c r="T324" s="4" t="s">
        <v>284</v>
      </c>
    </row>
    <row r="325" spans="1:20">
      <c r="A325" s="9">
        <v>328</v>
      </c>
      <c r="B325" s="9">
        <v>7</v>
      </c>
      <c r="C325" s="9" t="s">
        <v>14</v>
      </c>
      <c r="D325" s="9" t="s">
        <v>21</v>
      </c>
      <c r="E325" s="9" t="s">
        <v>118</v>
      </c>
      <c r="F325" s="9" t="s">
        <v>777</v>
      </c>
      <c r="G325" s="10">
        <v>113000</v>
      </c>
      <c r="H325" s="10">
        <f t="shared" si="24"/>
        <v>105000</v>
      </c>
      <c r="I325" s="10">
        <v>8000</v>
      </c>
      <c r="J325" s="10">
        <v>36</v>
      </c>
      <c r="K325" s="10">
        <v>36</v>
      </c>
      <c r="L325" s="9">
        <v>0</v>
      </c>
      <c r="M325" s="9">
        <f t="shared" si="20"/>
        <v>36</v>
      </c>
      <c r="N325" s="9" t="s">
        <v>863</v>
      </c>
      <c r="O325" s="10">
        <f t="shared" si="21"/>
        <v>3780000</v>
      </c>
      <c r="P325" s="88"/>
      <c r="Q325" s="10">
        <f t="shared" si="22"/>
        <v>288000</v>
      </c>
      <c r="R325" s="9">
        <f t="shared" si="25"/>
        <v>0</v>
      </c>
      <c r="S325" s="9"/>
      <c r="T325" s="4" t="s">
        <v>284</v>
      </c>
    </row>
    <row r="326" spans="1:20">
      <c r="A326" s="9">
        <v>329</v>
      </c>
      <c r="B326" s="9">
        <v>7</v>
      </c>
      <c r="C326" s="9" t="s">
        <v>14</v>
      </c>
      <c r="D326" s="9" t="s">
        <v>21</v>
      </c>
      <c r="E326" s="9" t="s">
        <v>773</v>
      </c>
      <c r="F326" s="9" t="s">
        <v>777</v>
      </c>
      <c r="G326" s="10">
        <v>95000</v>
      </c>
      <c r="H326" s="10">
        <f t="shared" si="24"/>
        <v>90000</v>
      </c>
      <c r="I326" s="10">
        <v>5000</v>
      </c>
      <c r="J326" s="10">
        <v>36</v>
      </c>
      <c r="K326" s="10">
        <v>36</v>
      </c>
      <c r="L326" s="9">
        <v>0</v>
      </c>
      <c r="M326" s="9">
        <f t="shared" si="20"/>
        <v>36</v>
      </c>
      <c r="N326" s="9" t="s">
        <v>862</v>
      </c>
      <c r="O326" s="10">
        <f t="shared" si="21"/>
        <v>3240000</v>
      </c>
      <c r="P326" s="88"/>
      <c r="Q326" s="10">
        <f t="shared" si="22"/>
        <v>180000</v>
      </c>
      <c r="R326" s="9">
        <f t="shared" si="25"/>
        <v>0</v>
      </c>
      <c r="S326" s="9"/>
      <c r="T326" s="4" t="s">
        <v>284</v>
      </c>
    </row>
    <row r="327" spans="1:20">
      <c r="A327" s="9">
        <v>330</v>
      </c>
      <c r="B327" s="9">
        <v>7</v>
      </c>
      <c r="C327" s="9" t="s">
        <v>14</v>
      </c>
      <c r="D327" s="9" t="s">
        <v>21</v>
      </c>
      <c r="E327" s="9" t="s">
        <v>117</v>
      </c>
      <c r="F327" s="9" t="s">
        <v>777</v>
      </c>
      <c r="G327" s="10">
        <v>85000</v>
      </c>
      <c r="H327" s="10">
        <f>G327-I327</f>
        <v>79250</v>
      </c>
      <c r="I327" s="10">
        <v>5750</v>
      </c>
      <c r="J327" s="10">
        <v>36</v>
      </c>
      <c r="K327" s="10">
        <v>36</v>
      </c>
      <c r="L327" s="9">
        <v>1</v>
      </c>
      <c r="M327" s="9">
        <f t="shared" si="20"/>
        <v>35</v>
      </c>
      <c r="N327" s="9" t="s">
        <v>864</v>
      </c>
      <c r="O327" s="10">
        <f t="shared" si="21"/>
        <v>2773750</v>
      </c>
      <c r="P327" s="88"/>
      <c r="Q327" s="10">
        <f t="shared" si="22"/>
        <v>201250</v>
      </c>
      <c r="R327" s="9">
        <f t="shared" si="25"/>
        <v>0</v>
      </c>
      <c r="S327" s="9" t="s">
        <v>324</v>
      </c>
      <c r="T327" s="4" t="s">
        <v>284</v>
      </c>
    </row>
    <row r="328" spans="1:20">
      <c r="A328" s="9">
        <v>331</v>
      </c>
      <c r="B328" s="9">
        <v>7</v>
      </c>
      <c r="C328" s="9" t="s">
        <v>14</v>
      </c>
      <c r="D328" s="9" t="s">
        <v>21</v>
      </c>
      <c r="E328" s="9" t="s">
        <v>116</v>
      </c>
      <c r="F328" s="9" t="s">
        <v>777</v>
      </c>
      <c r="G328" s="10">
        <v>108000</v>
      </c>
      <c r="H328" s="10">
        <f>G328-I328</f>
        <v>94750</v>
      </c>
      <c r="I328" s="10">
        <v>13250</v>
      </c>
      <c r="J328" s="10">
        <v>36</v>
      </c>
      <c r="K328" s="10">
        <v>36</v>
      </c>
      <c r="L328" s="9">
        <v>5</v>
      </c>
      <c r="M328" s="9">
        <f t="shared" ref="M328:M339" si="26">K328-L328</f>
        <v>31</v>
      </c>
      <c r="N328" s="9" t="s">
        <v>863</v>
      </c>
      <c r="O328" s="10">
        <f t="shared" ref="O328:O339" si="27">M328*H328</f>
        <v>2937250</v>
      </c>
      <c r="P328" s="88"/>
      <c r="Q328" s="10">
        <f t="shared" ref="Q328:Q339" si="28">I328*M328</f>
        <v>410750</v>
      </c>
      <c r="R328" s="9">
        <f t="shared" si="25"/>
        <v>0</v>
      </c>
      <c r="S328" s="9" t="s">
        <v>915</v>
      </c>
      <c r="T328" s="4" t="s">
        <v>284</v>
      </c>
    </row>
    <row r="329" spans="1:20">
      <c r="A329" s="9">
        <v>332</v>
      </c>
      <c r="B329" s="9">
        <v>7</v>
      </c>
      <c r="C329" s="9" t="s">
        <v>14</v>
      </c>
      <c r="D329" s="9" t="s">
        <v>21</v>
      </c>
      <c r="E329" s="9" t="s">
        <v>115</v>
      </c>
      <c r="F329" s="9" t="s">
        <v>777</v>
      </c>
      <c r="G329" s="10">
        <v>110000</v>
      </c>
      <c r="H329" s="10">
        <f t="shared" ref="H329:H338" si="29">G329-I329</f>
        <v>96000</v>
      </c>
      <c r="I329" s="10">
        <v>14000</v>
      </c>
      <c r="J329" s="10">
        <v>36</v>
      </c>
      <c r="K329" s="10">
        <v>36</v>
      </c>
      <c r="L329" s="9">
        <v>0</v>
      </c>
      <c r="M329" s="9">
        <f t="shared" si="26"/>
        <v>36</v>
      </c>
      <c r="N329" s="9" t="s">
        <v>863</v>
      </c>
      <c r="O329" s="10">
        <f t="shared" si="27"/>
        <v>3456000</v>
      </c>
      <c r="P329" s="88">
        <f>SUM(O325:O329)</f>
        <v>16187000</v>
      </c>
      <c r="Q329" s="10">
        <f t="shared" si="28"/>
        <v>504000</v>
      </c>
      <c r="R329" s="9">
        <f t="shared" si="25"/>
        <v>0</v>
      </c>
      <c r="S329" s="9"/>
      <c r="T329" s="4" t="s">
        <v>284</v>
      </c>
    </row>
    <row r="330" spans="1:20">
      <c r="A330" s="9">
        <v>333</v>
      </c>
      <c r="B330" s="9">
        <v>7</v>
      </c>
      <c r="C330" s="9" t="s">
        <v>14</v>
      </c>
      <c r="D330" s="9" t="s">
        <v>22</v>
      </c>
      <c r="E330" s="9" t="s">
        <v>775</v>
      </c>
      <c r="F330" s="9" t="s">
        <v>778</v>
      </c>
      <c r="G330" s="10">
        <v>65000</v>
      </c>
      <c r="H330" s="10">
        <f t="shared" si="29"/>
        <v>55650</v>
      </c>
      <c r="I330" s="10">
        <v>9350</v>
      </c>
      <c r="J330" s="10">
        <v>15</v>
      </c>
      <c r="K330" s="10">
        <v>15</v>
      </c>
      <c r="L330" s="9">
        <v>0</v>
      </c>
      <c r="M330" s="9">
        <f t="shared" si="26"/>
        <v>15</v>
      </c>
      <c r="N330" s="9"/>
      <c r="O330" s="10">
        <f t="shared" si="27"/>
        <v>834750</v>
      </c>
      <c r="P330" s="88"/>
      <c r="Q330" s="10">
        <f t="shared" si="28"/>
        <v>140250</v>
      </c>
      <c r="R330" s="9">
        <f t="shared" si="25"/>
        <v>0</v>
      </c>
      <c r="S330" s="9"/>
      <c r="T330" s="4" t="s">
        <v>284</v>
      </c>
    </row>
    <row r="331" spans="1:20">
      <c r="A331" s="9">
        <v>334</v>
      </c>
      <c r="B331" s="9">
        <v>7</v>
      </c>
      <c r="C331" s="9" t="s">
        <v>14</v>
      </c>
      <c r="D331" s="9" t="s">
        <v>22</v>
      </c>
      <c r="E331" s="9" t="s">
        <v>776</v>
      </c>
      <c r="F331" s="9" t="s">
        <v>778</v>
      </c>
      <c r="G331" s="10">
        <v>65000</v>
      </c>
      <c r="H331" s="10">
        <f t="shared" si="29"/>
        <v>55650</v>
      </c>
      <c r="I331" s="10">
        <v>9350</v>
      </c>
      <c r="J331" s="10">
        <v>15</v>
      </c>
      <c r="K331" s="10">
        <v>15</v>
      </c>
      <c r="L331" s="9">
        <v>1</v>
      </c>
      <c r="M331" s="9">
        <f t="shared" si="26"/>
        <v>14</v>
      </c>
      <c r="N331" s="9" t="s">
        <v>1101</v>
      </c>
      <c r="O331" s="10">
        <f t="shared" si="27"/>
        <v>779100</v>
      </c>
      <c r="P331" s="88"/>
      <c r="Q331" s="10">
        <f t="shared" si="28"/>
        <v>130900</v>
      </c>
      <c r="R331" s="9">
        <f t="shared" si="25"/>
        <v>0</v>
      </c>
      <c r="S331" s="9" t="s">
        <v>816</v>
      </c>
      <c r="T331" s="4" t="s">
        <v>284</v>
      </c>
    </row>
    <row r="332" spans="1:20">
      <c r="A332" s="9">
        <v>335</v>
      </c>
      <c r="B332" s="9">
        <v>7</v>
      </c>
      <c r="C332" s="9" t="s">
        <v>14</v>
      </c>
      <c r="D332" s="9" t="s">
        <v>21</v>
      </c>
      <c r="E332" s="9" t="s">
        <v>199</v>
      </c>
      <c r="F332" s="9" t="s">
        <v>778</v>
      </c>
      <c r="G332" s="10">
        <v>72500</v>
      </c>
      <c r="H332" s="10">
        <f t="shared" si="29"/>
        <v>64050</v>
      </c>
      <c r="I332" s="10">
        <v>8450</v>
      </c>
      <c r="J332" s="10">
        <v>15</v>
      </c>
      <c r="K332" s="10">
        <v>15</v>
      </c>
      <c r="L332" s="9">
        <v>10</v>
      </c>
      <c r="M332" s="9">
        <f t="shared" si="26"/>
        <v>5</v>
      </c>
      <c r="N332" s="9" t="s">
        <v>785</v>
      </c>
      <c r="O332" s="10">
        <f t="shared" si="27"/>
        <v>320250</v>
      </c>
      <c r="P332" s="88">
        <f>SUM(O330:O332)</f>
        <v>1934100</v>
      </c>
      <c r="Q332" s="10">
        <f t="shared" si="28"/>
        <v>42250</v>
      </c>
      <c r="R332" s="9">
        <f t="shared" si="25"/>
        <v>0</v>
      </c>
      <c r="S332" s="9"/>
      <c r="T332" s="4" t="s">
        <v>284</v>
      </c>
    </row>
    <row r="333" spans="1:20">
      <c r="A333" s="9">
        <v>336</v>
      </c>
      <c r="B333" s="9">
        <v>7</v>
      </c>
      <c r="C333" s="9" t="s">
        <v>14</v>
      </c>
      <c r="D333" s="9" t="s">
        <v>22</v>
      </c>
      <c r="E333" s="9" t="s">
        <v>779</v>
      </c>
      <c r="F333" s="9" t="s">
        <v>880</v>
      </c>
      <c r="G333" s="10">
        <v>57500</v>
      </c>
      <c r="H333" s="10">
        <f t="shared" si="29"/>
        <v>49150</v>
      </c>
      <c r="I333" s="10">
        <v>8350</v>
      </c>
      <c r="J333" s="10">
        <v>15</v>
      </c>
      <c r="K333" s="10">
        <v>15</v>
      </c>
      <c r="L333" s="9">
        <v>0</v>
      </c>
      <c r="M333" s="9">
        <f t="shared" si="26"/>
        <v>15</v>
      </c>
      <c r="N333" s="9" t="s">
        <v>847</v>
      </c>
      <c r="O333" s="10">
        <f t="shared" si="27"/>
        <v>737250</v>
      </c>
      <c r="P333" s="88"/>
      <c r="Q333" s="10">
        <f t="shared" si="28"/>
        <v>125250</v>
      </c>
      <c r="R333" s="9">
        <f t="shared" si="25"/>
        <v>0</v>
      </c>
      <c r="S333" s="9"/>
      <c r="T333" s="4" t="s">
        <v>284</v>
      </c>
    </row>
    <row r="334" spans="1:20">
      <c r="A334" s="9">
        <v>337</v>
      </c>
      <c r="B334" s="9">
        <v>7</v>
      </c>
      <c r="C334" s="9" t="s">
        <v>14</v>
      </c>
      <c r="D334" s="9" t="s">
        <v>22</v>
      </c>
      <c r="E334" s="9" t="s">
        <v>780</v>
      </c>
      <c r="F334" s="9" t="s">
        <v>880</v>
      </c>
      <c r="G334" s="10">
        <v>57500</v>
      </c>
      <c r="H334" s="10">
        <f t="shared" si="29"/>
        <v>49150</v>
      </c>
      <c r="I334" s="10">
        <v>8350</v>
      </c>
      <c r="J334" s="10">
        <v>15</v>
      </c>
      <c r="K334" s="10">
        <v>15</v>
      </c>
      <c r="L334" s="9">
        <v>1</v>
      </c>
      <c r="M334" s="9">
        <f t="shared" si="26"/>
        <v>14</v>
      </c>
      <c r="N334" s="9" t="s">
        <v>847</v>
      </c>
      <c r="O334" s="10">
        <f t="shared" si="27"/>
        <v>688100</v>
      </c>
      <c r="P334" s="88">
        <f>SUM(O333:O334)</f>
        <v>1425350</v>
      </c>
      <c r="Q334" s="10">
        <f t="shared" si="28"/>
        <v>116900</v>
      </c>
      <c r="R334" s="9">
        <f t="shared" si="25"/>
        <v>0</v>
      </c>
      <c r="S334" s="9" t="s">
        <v>876</v>
      </c>
      <c r="T334" s="4" t="s">
        <v>284</v>
      </c>
    </row>
    <row r="335" spans="1:20">
      <c r="A335" s="9">
        <v>338</v>
      </c>
      <c r="B335" s="9">
        <v>7</v>
      </c>
      <c r="C335" s="9" t="s">
        <v>14</v>
      </c>
      <c r="D335" s="9" t="s">
        <v>22</v>
      </c>
      <c r="E335" s="9" t="s">
        <v>55</v>
      </c>
      <c r="F335" s="9" t="s">
        <v>781</v>
      </c>
      <c r="G335" s="10">
        <v>63350</v>
      </c>
      <c r="H335" s="10">
        <f t="shared" si="29"/>
        <v>55000</v>
      </c>
      <c r="I335" s="10">
        <v>8350</v>
      </c>
      <c r="J335" s="10">
        <v>15</v>
      </c>
      <c r="K335" s="10">
        <v>12</v>
      </c>
      <c r="L335" s="9">
        <v>0</v>
      </c>
      <c r="M335" s="9">
        <f t="shared" si="26"/>
        <v>12</v>
      </c>
      <c r="N335" s="9" t="s">
        <v>511</v>
      </c>
      <c r="O335" s="10">
        <f t="shared" si="27"/>
        <v>660000</v>
      </c>
      <c r="P335" s="88"/>
      <c r="Q335" s="10">
        <f t="shared" si="28"/>
        <v>100200</v>
      </c>
      <c r="R335" s="9">
        <f t="shared" si="25"/>
        <v>3</v>
      </c>
      <c r="S335" s="9"/>
      <c r="T335" s="4" t="s">
        <v>284</v>
      </c>
    </row>
    <row r="336" spans="1:20">
      <c r="A336" s="9">
        <v>339</v>
      </c>
      <c r="B336" s="9">
        <v>7</v>
      </c>
      <c r="C336" s="9" t="s">
        <v>14</v>
      </c>
      <c r="D336" s="9" t="s">
        <v>22</v>
      </c>
      <c r="E336" s="9" t="s">
        <v>56</v>
      </c>
      <c r="F336" s="9" t="s">
        <v>781</v>
      </c>
      <c r="G336" s="10">
        <v>63350</v>
      </c>
      <c r="H336" s="10">
        <f t="shared" si="29"/>
        <v>55000</v>
      </c>
      <c r="I336" s="10">
        <v>8350</v>
      </c>
      <c r="J336" s="10">
        <v>15</v>
      </c>
      <c r="K336" s="10">
        <v>14</v>
      </c>
      <c r="L336" s="9">
        <v>0</v>
      </c>
      <c r="M336" s="9">
        <f t="shared" si="26"/>
        <v>14</v>
      </c>
      <c r="N336" s="9" t="s">
        <v>511</v>
      </c>
      <c r="O336" s="10">
        <f t="shared" si="27"/>
        <v>770000</v>
      </c>
      <c r="P336" s="88">
        <f>SUM(O335:O336)</f>
        <v>1430000</v>
      </c>
      <c r="Q336" s="10">
        <f t="shared" si="28"/>
        <v>116900</v>
      </c>
      <c r="R336" s="9">
        <f t="shared" si="25"/>
        <v>1</v>
      </c>
      <c r="S336" s="9"/>
      <c r="T336" s="4" t="s">
        <v>284</v>
      </c>
    </row>
    <row r="337" spans="1:20">
      <c r="A337" s="9">
        <v>340</v>
      </c>
      <c r="B337" s="9">
        <v>7</v>
      </c>
      <c r="C337" s="9" t="s">
        <v>14</v>
      </c>
      <c r="D337" s="9" t="s">
        <v>21</v>
      </c>
      <c r="E337" s="9" t="s">
        <v>120</v>
      </c>
      <c r="F337" s="9" t="s">
        <v>310</v>
      </c>
      <c r="G337" s="10">
        <v>80000</v>
      </c>
      <c r="H337" s="10">
        <f t="shared" si="29"/>
        <v>71150</v>
      </c>
      <c r="I337" s="10">
        <v>8850</v>
      </c>
      <c r="J337" s="10">
        <v>36</v>
      </c>
      <c r="K337" s="10">
        <v>36</v>
      </c>
      <c r="L337" s="9">
        <v>0</v>
      </c>
      <c r="M337" s="9">
        <f t="shared" si="26"/>
        <v>36</v>
      </c>
      <c r="N337" s="9" t="s">
        <v>865</v>
      </c>
      <c r="O337" s="10">
        <f t="shared" si="27"/>
        <v>2561400</v>
      </c>
      <c r="P337" s="88">
        <f>O337</f>
        <v>2561400</v>
      </c>
      <c r="Q337" s="10">
        <f t="shared" si="28"/>
        <v>318600</v>
      </c>
      <c r="R337" s="9">
        <f t="shared" si="25"/>
        <v>0</v>
      </c>
      <c r="S337" s="9"/>
      <c r="T337" s="4" t="s">
        <v>284</v>
      </c>
    </row>
    <row r="338" spans="1:20">
      <c r="A338" s="9">
        <v>341</v>
      </c>
      <c r="B338" s="9">
        <v>7</v>
      </c>
      <c r="C338" s="9" t="s">
        <v>14</v>
      </c>
      <c r="D338" s="9" t="s">
        <v>21</v>
      </c>
      <c r="E338" s="9" t="s">
        <v>192</v>
      </c>
      <c r="F338" s="9" t="s">
        <v>782</v>
      </c>
      <c r="G338" s="10">
        <v>70000</v>
      </c>
      <c r="H338" s="10">
        <f t="shared" si="29"/>
        <v>61100</v>
      </c>
      <c r="I338" s="10">
        <v>8900</v>
      </c>
      <c r="J338" s="10">
        <v>15</v>
      </c>
      <c r="K338" s="10">
        <v>15</v>
      </c>
      <c r="L338" s="9">
        <v>2</v>
      </c>
      <c r="M338" s="9">
        <f t="shared" si="26"/>
        <v>13</v>
      </c>
      <c r="N338" s="9" t="s">
        <v>787</v>
      </c>
      <c r="O338" s="10">
        <f t="shared" si="27"/>
        <v>794300</v>
      </c>
      <c r="P338" s="88">
        <f>O338</f>
        <v>794300</v>
      </c>
      <c r="Q338" s="10">
        <f t="shared" si="28"/>
        <v>115700</v>
      </c>
      <c r="R338" s="9">
        <f t="shared" si="25"/>
        <v>0</v>
      </c>
      <c r="S338" s="9" t="s">
        <v>809</v>
      </c>
      <c r="T338" s="4" t="s">
        <v>284</v>
      </c>
    </row>
    <row r="339" spans="1:20">
      <c r="A339" s="9">
        <v>342</v>
      </c>
      <c r="B339" s="9">
        <v>7</v>
      </c>
      <c r="C339" s="9" t="s">
        <v>14</v>
      </c>
      <c r="D339" s="9" t="s">
        <v>22</v>
      </c>
      <c r="E339" s="9" t="s">
        <v>820</v>
      </c>
      <c r="F339" s="9" t="s">
        <v>540</v>
      </c>
      <c r="G339" s="10">
        <v>62000</v>
      </c>
      <c r="H339" s="10">
        <f t="shared" ref="H339:H347" si="30">G339-I339</f>
        <v>53650</v>
      </c>
      <c r="I339" s="10">
        <v>8350</v>
      </c>
      <c r="J339" s="10">
        <v>15</v>
      </c>
      <c r="K339" s="10">
        <v>15</v>
      </c>
      <c r="L339" s="9">
        <v>0</v>
      </c>
      <c r="M339" s="9">
        <f t="shared" si="26"/>
        <v>15</v>
      </c>
      <c r="N339" s="9"/>
      <c r="O339" s="10">
        <f t="shared" si="27"/>
        <v>804750</v>
      </c>
      <c r="P339" s="88">
        <f>O339</f>
        <v>804750</v>
      </c>
      <c r="Q339" s="10">
        <f t="shared" si="28"/>
        <v>125250</v>
      </c>
      <c r="R339" s="9"/>
      <c r="S339" s="9"/>
      <c r="T339" s="4" t="s">
        <v>284</v>
      </c>
    </row>
    <row r="340" spans="1:20">
      <c r="A340" s="9">
        <v>343</v>
      </c>
      <c r="B340" s="9">
        <v>7</v>
      </c>
      <c r="C340" s="9" t="s">
        <v>14</v>
      </c>
      <c r="D340" s="9" t="s">
        <v>21</v>
      </c>
      <c r="E340" s="9" t="s">
        <v>199</v>
      </c>
      <c r="F340" s="9" t="s">
        <v>778</v>
      </c>
      <c r="G340" s="10">
        <v>72500</v>
      </c>
      <c r="H340" s="10">
        <f t="shared" si="30"/>
        <v>64050</v>
      </c>
      <c r="I340" s="10">
        <v>8450</v>
      </c>
      <c r="J340" s="10">
        <f>L332</f>
        <v>10</v>
      </c>
      <c r="K340" s="10">
        <v>10</v>
      </c>
      <c r="L340" s="9">
        <v>0</v>
      </c>
      <c r="M340" s="9">
        <f t="shared" ref="M340:M408" si="31">K340-L340</f>
        <v>10</v>
      </c>
      <c r="N340" s="9" t="s">
        <v>785</v>
      </c>
      <c r="O340" s="10">
        <f t="shared" ref="O340:O402" si="32">M340*H340</f>
        <v>640500</v>
      </c>
      <c r="P340" s="88">
        <f>O340</f>
        <v>640500</v>
      </c>
      <c r="Q340" s="10">
        <f>I340*M340</f>
        <v>84500</v>
      </c>
      <c r="R340" s="9">
        <f>J340-K340</f>
        <v>0</v>
      </c>
      <c r="S340" s="9" t="s">
        <v>923</v>
      </c>
      <c r="T340" s="4" t="s">
        <v>284</v>
      </c>
    </row>
    <row r="341" spans="1:20">
      <c r="A341" s="9">
        <v>344</v>
      </c>
      <c r="B341" s="9">
        <v>9</v>
      </c>
      <c r="C341" s="9" t="s">
        <v>14</v>
      </c>
      <c r="D341" s="9" t="s">
        <v>22</v>
      </c>
      <c r="E341" s="9" t="s">
        <v>866</v>
      </c>
      <c r="F341" s="9" t="s">
        <v>307</v>
      </c>
      <c r="G341" s="10">
        <v>73000</v>
      </c>
      <c r="H341" s="10">
        <f t="shared" si="30"/>
        <v>68025</v>
      </c>
      <c r="I341" s="10">
        <v>4975</v>
      </c>
      <c r="J341" s="10">
        <v>36</v>
      </c>
      <c r="K341" s="10">
        <v>37</v>
      </c>
      <c r="L341" s="9">
        <v>0</v>
      </c>
      <c r="M341" s="9">
        <f t="shared" si="31"/>
        <v>37</v>
      </c>
      <c r="N341" s="9" t="s">
        <v>867</v>
      </c>
      <c r="O341" s="10">
        <f t="shared" si="32"/>
        <v>2516925</v>
      </c>
      <c r="P341" s="88">
        <f>O341</f>
        <v>2516925</v>
      </c>
      <c r="Q341" s="10">
        <f>I341*M341</f>
        <v>184075</v>
      </c>
      <c r="R341" s="9">
        <f>J341-K341</f>
        <v>-1</v>
      </c>
      <c r="S341" s="9" t="s">
        <v>909</v>
      </c>
      <c r="T341" s="4" t="s">
        <v>284</v>
      </c>
    </row>
    <row r="342" spans="1:20">
      <c r="A342" s="9">
        <v>345</v>
      </c>
      <c r="B342" s="9">
        <v>9</v>
      </c>
      <c r="C342" s="9" t="s">
        <v>14</v>
      </c>
      <c r="D342" s="9" t="s">
        <v>22</v>
      </c>
      <c r="E342" s="9" t="s">
        <v>868</v>
      </c>
      <c r="F342" s="9" t="s">
        <v>24</v>
      </c>
      <c r="G342" s="10">
        <v>38125</v>
      </c>
      <c r="H342" s="10">
        <f t="shared" si="30"/>
        <v>33000</v>
      </c>
      <c r="I342" s="10">
        <v>5125</v>
      </c>
      <c r="J342" s="10">
        <v>36</v>
      </c>
      <c r="K342" s="10">
        <v>32</v>
      </c>
      <c r="L342" s="9">
        <v>1</v>
      </c>
      <c r="M342" s="9">
        <f t="shared" si="31"/>
        <v>31</v>
      </c>
      <c r="N342" s="9" t="s">
        <v>871</v>
      </c>
      <c r="O342" s="10">
        <f t="shared" si="32"/>
        <v>1023000</v>
      </c>
      <c r="P342" s="88"/>
      <c r="Q342" s="10">
        <f>I342*M342</f>
        <v>158875</v>
      </c>
      <c r="R342" s="9">
        <f>J342-K342</f>
        <v>4</v>
      </c>
      <c r="S342" s="9" t="s">
        <v>931</v>
      </c>
      <c r="T342" s="4" t="s">
        <v>284</v>
      </c>
    </row>
    <row r="343" spans="1:20">
      <c r="A343" s="9">
        <v>346</v>
      </c>
      <c r="B343" s="9">
        <v>9</v>
      </c>
      <c r="C343" s="9" t="s">
        <v>14</v>
      </c>
      <c r="D343" s="9" t="s">
        <v>22</v>
      </c>
      <c r="E343" s="9" t="s">
        <v>869</v>
      </c>
      <c r="F343" s="9" t="s">
        <v>24</v>
      </c>
      <c r="G343" s="10">
        <v>66000</v>
      </c>
      <c r="H343" s="10">
        <f t="shared" si="30"/>
        <v>60875</v>
      </c>
      <c r="I343" s="10">
        <v>5125</v>
      </c>
      <c r="J343" s="10">
        <v>36</v>
      </c>
      <c r="K343" s="10">
        <v>32</v>
      </c>
      <c r="L343" s="9">
        <v>0</v>
      </c>
      <c r="M343" s="9">
        <f t="shared" si="31"/>
        <v>32</v>
      </c>
      <c r="N343" s="9" t="s">
        <v>867</v>
      </c>
      <c r="O343" s="10">
        <f t="shared" si="32"/>
        <v>1948000</v>
      </c>
      <c r="P343" s="88"/>
      <c r="Q343" s="10">
        <f>I343*M343</f>
        <v>164000</v>
      </c>
      <c r="R343" s="9">
        <f>J343-K343</f>
        <v>4</v>
      </c>
      <c r="S343" s="9"/>
      <c r="T343" s="4" t="s">
        <v>284</v>
      </c>
    </row>
    <row r="344" spans="1:20">
      <c r="A344" s="9">
        <v>347</v>
      </c>
      <c r="B344" s="9">
        <v>9</v>
      </c>
      <c r="C344" s="9" t="s">
        <v>14</v>
      </c>
      <c r="D344" s="9" t="s">
        <v>22</v>
      </c>
      <c r="E344" s="9" t="s">
        <v>870</v>
      </c>
      <c r="F344" s="9" t="s">
        <v>24</v>
      </c>
      <c r="G344" s="10">
        <v>57000</v>
      </c>
      <c r="H344" s="10">
        <f t="shared" si="30"/>
        <v>51875</v>
      </c>
      <c r="I344" s="10">
        <v>5125</v>
      </c>
      <c r="J344" s="10">
        <v>36</v>
      </c>
      <c r="K344" s="10">
        <v>27</v>
      </c>
      <c r="L344" s="9">
        <v>3</v>
      </c>
      <c r="M344" s="9">
        <f t="shared" si="31"/>
        <v>24</v>
      </c>
      <c r="N344" s="9" t="s">
        <v>867</v>
      </c>
      <c r="O344" s="10">
        <f t="shared" si="32"/>
        <v>1245000</v>
      </c>
      <c r="P344" s="88">
        <f>SUM(O342:O344)</f>
        <v>4216000</v>
      </c>
      <c r="Q344" s="10">
        <f>I344*M344</f>
        <v>123000</v>
      </c>
      <c r="R344" s="9">
        <f>J344-K344</f>
        <v>9</v>
      </c>
      <c r="S344" s="9" t="s">
        <v>930</v>
      </c>
      <c r="T344" s="4" t="s">
        <v>284</v>
      </c>
    </row>
    <row r="345" spans="1:20">
      <c r="A345" s="9">
        <v>348</v>
      </c>
      <c r="B345" s="9">
        <v>9</v>
      </c>
      <c r="C345" s="9" t="s">
        <v>14</v>
      </c>
      <c r="D345" s="9" t="s">
        <v>21</v>
      </c>
      <c r="E345" s="9" t="s">
        <v>921</v>
      </c>
      <c r="F345" s="9" t="s">
        <v>922</v>
      </c>
      <c r="G345" s="10">
        <v>80000</v>
      </c>
      <c r="H345" s="10">
        <f t="shared" si="30"/>
        <v>74900</v>
      </c>
      <c r="I345" s="10">
        <v>5100</v>
      </c>
      <c r="J345" s="10">
        <v>36</v>
      </c>
      <c r="K345" s="10">
        <v>36</v>
      </c>
      <c r="L345" s="9">
        <v>0</v>
      </c>
      <c r="M345" s="9">
        <f t="shared" si="31"/>
        <v>36</v>
      </c>
      <c r="N345" s="9"/>
      <c r="O345" s="10">
        <f t="shared" si="32"/>
        <v>2696400</v>
      </c>
      <c r="P345" s="88">
        <f>O345</f>
        <v>2696400</v>
      </c>
      <c r="Q345" s="10">
        <f t="shared" ref="Q345:Q409" si="33">I345*M345</f>
        <v>183600</v>
      </c>
      <c r="R345" s="9">
        <f t="shared" ref="R345:R409" si="34">J345-K345</f>
        <v>0</v>
      </c>
      <c r="S345" s="9"/>
      <c r="T345" s="4" t="s">
        <v>284</v>
      </c>
    </row>
    <row r="346" spans="1:20">
      <c r="A346" s="9">
        <v>349</v>
      </c>
      <c r="B346" s="9">
        <v>26</v>
      </c>
      <c r="C346" s="9" t="s">
        <v>14</v>
      </c>
      <c r="D346" s="9" t="s">
        <v>21</v>
      </c>
      <c r="E346" s="9" t="s">
        <v>938</v>
      </c>
      <c r="F346" s="9" t="s">
        <v>643</v>
      </c>
      <c r="G346" s="10">
        <v>40750</v>
      </c>
      <c r="H346" s="10">
        <f t="shared" si="30"/>
        <v>34000</v>
      </c>
      <c r="I346" s="10">
        <v>6750</v>
      </c>
      <c r="J346" s="10">
        <v>36</v>
      </c>
      <c r="K346" s="10">
        <v>36</v>
      </c>
      <c r="L346" s="9">
        <v>0</v>
      </c>
      <c r="M346" s="9">
        <f t="shared" si="31"/>
        <v>36</v>
      </c>
      <c r="N346" s="9" t="s">
        <v>321</v>
      </c>
      <c r="O346" s="10">
        <f t="shared" si="32"/>
        <v>1224000</v>
      </c>
      <c r="P346" s="88">
        <f>O346</f>
        <v>1224000</v>
      </c>
      <c r="Q346" s="10">
        <f t="shared" si="33"/>
        <v>243000</v>
      </c>
      <c r="R346" s="9">
        <f t="shared" si="34"/>
        <v>0</v>
      </c>
      <c r="S346" s="9"/>
      <c r="T346" s="4" t="s">
        <v>284</v>
      </c>
    </row>
    <row r="347" spans="1:20">
      <c r="A347" s="9">
        <v>350</v>
      </c>
      <c r="B347" s="9">
        <v>27</v>
      </c>
      <c r="C347" s="9" t="s">
        <v>14</v>
      </c>
      <c r="D347" s="9" t="s">
        <v>22</v>
      </c>
      <c r="E347" s="9" t="s">
        <v>941</v>
      </c>
      <c r="F347" s="9" t="s">
        <v>481</v>
      </c>
      <c r="G347" s="10">
        <v>68650</v>
      </c>
      <c r="H347" s="10">
        <f t="shared" si="30"/>
        <v>61000</v>
      </c>
      <c r="I347" s="10">
        <v>7650</v>
      </c>
      <c r="J347" s="10">
        <v>36</v>
      </c>
      <c r="K347" s="10">
        <v>36</v>
      </c>
      <c r="L347" s="9">
        <v>6</v>
      </c>
      <c r="M347" s="9">
        <f t="shared" si="31"/>
        <v>30</v>
      </c>
      <c r="N347" s="9" t="s">
        <v>944</v>
      </c>
      <c r="O347" s="10">
        <f t="shared" si="32"/>
        <v>1830000</v>
      </c>
      <c r="P347" s="88"/>
      <c r="Q347" s="10">
        <f t="shared" si="33"/>
        <v>229500</v>
      </c>
      <c r="R347" s="9">
        <f t="shared" si="34"/>
        <v>0</v>
      </c>
      <c r="S347" s="9" t="s">
        <v>946</v>
      </c>
      <c r="T347" s="4" t="s">
        <v>284</v>
      </c>
    </row>
    <row r="348" spans="1:20">
      <c r="A348" s="9">
        <v>351</v>
      </c>
      <c r="B348" s="9">
        <v>27</v>
      </c>
      <c r="C348" s="9" t="s">
        <v>14</v>
      </c>
      <c r="D348" s="9" t="s">
        <v>22</v>
      </c>
      <c r="E348" s="9" t="s">
        <v>942</v>
      </c>
      <c r="F348" s="9" t="s">
        <v>481</v>
      </c>
      <c r="G348" s="10">
        <v>68650</v>
      </c>
      <c r="H348" s="10">
        <f>G348-I348</f>
        <v>61000</v>
      </c>
      <c r="I348" s="10">
        <v>7650</v>
      </c>
      <c r="J348" s="10">
        <v>36</v>
      </c>
      <c r="K348" s="10">
        <v>36</v>
      </c>
      <c r="L348" s="9">
        <v>1</v>
      </c>
      <c r="M348" s="9">
        <f t="shared" si="31"/>
        <v>35</v>
      </c>
      <c r="N348" s="9" t="s">
        <v>945</v>
      </c>
      <c r="O348" s="10">
        <f t="shared" si="32"/>
        <v>2135000</v>
      </c>
      <c r="P348" s="88"/>
      <c r="Q348" s="10">
        <f t="shared" si="33"/>
        <v>267750</v>
      </c>
      <c r="R348" s="9">
        <f t="shared" si="34"/>
        <v>0</v>
      </c>
      <c r="S348" s="9" t="s">
        <v>948</v>
      </c>
      <c r="T348" s="4" t="s">
        <v>284</v>
      </c>
    </row>
    <row r="349" spans="1:20">
      <c r="A349" s="9">
        <v>352</v>
      </c>
      <c r="B349" s="9">
        <v>27</v>
      </c>
      <c r="C349" s="9" t="s">
        <v>14</v>
      </c>
      <c r="D349" s="9" t="s">
        <v>22</v>
      </c>
      <c r="E349" s="9" t="s">
        <v>943</v>
      </c>
      <c r="F349" s="9" t="s">
        <v>481</v>
      </c>
      <c r="G349" s="10">
        <v>68650</v>
      </c>
      <c r="H349" s="10">
        <f>G349-I349</f>
        <v>61000</v>
      </c>
      <c r="I349" s="10">
        <v>7650</v>
      </c>
      <c r="J349" s="10">
        <v>36</v>
      </c>
      <c r="K349" s="10">
        <v>36</v>
      </c>
      <c r="L349" s="9">
        <v>19</v>
      </c>
      <c r="M349" s="9">
        <f t="shared" si="31"/>
        <v>17</v>
      </c>
      <c r="N349" s="9" t="s">
        <v>944</v>
      </c>
      <c r="O349" s="10">
        <f t="shared" si="32"/>
        <v>1037000</v>
      </c>
      <c r="P349" s="88">
        <f>SUM(O347:O349)</f>
        <v>5002000</v>
      </c>
      <c r="Q349" s="10">
        <f t="shared" si="33"/>
        <v>130050</v>
      </c>
      <c r="R349" s="9">
        <f t="shared" si="34"/>
        <v>0</v>
      </c>
      <c r="S349" s="9" t="s">
        <v>947</v>
      </c>
      <c r="T349" s="4" t="s">
        <v>284</v>
      </c>
    </row>
    <row r="350" spans="1:20">
      <c r="A350" s="9">
        <v>353</v>
      </c>
      <c r="B350" s="9">
        <v>27</v>
      </c>
      <c r="C350" s="9" t="s">
        <v>14</v>
      </c>
      <c r="D350" s="9" t="s">
        <v>21</v>
      </c>
      <c r="E350" s="9" t="s">
        <v>950</v>
      </c>
      <c r="F350" s="9" t="s">
        <v>398</v>
      </c>
      <c r="G350" s="10">
        <v>75300</v>
      </c>
      <c r="H350" s="10">
        <f>G350-I350</f>
        <v>69200</v>
      </c>
      <c r="I350" s="10">
        <v>6100</v>
      </c>
      <c r="J350" s="10">
        <v>36</v>
      </c>
      <c r="K350" s="10">
        <v>28</v>
      </c>
      <c r="L350" s="9">
        <v>0</v>
      </c>
      <c r="M350" s="9">
        <f t="shared" si="31"/>
        <v>28</v>
      </c>
      <c r="N350" s="9" t="s">
        <v>953</v>
      </c>
      <c r="O350" s="10">
        <f t="shared" si="32"/>
        <v>1937600</v>
      </c>
      <c r="P350" s="88"/>
      <c r="Q350" s="10">
        <f t="shared" si="33"/>
        <v>170800</v>
      </c>
      <c r="R350" s="9">
        <f t="shared" si="34"/>
        <v>8</v>
      </c>
      <c r="S350" s="9" t="s">
        <v>954</v>
      </c>
      <c r="T350" s="4" t="s">
        <v>284</v>
      </c>
    </row>
    <row r="351" spans="1:20">
      <c r="A351" s="9">
        <v>354</v>
      </c>
      <c r="B351" s="9">
        <v>27</v>
      </c>
      <c r="C351" s="9" t="s">
        <v>14</v>
      </c>
      <c r="D351" s="9" t="s">
        <v>21</v>
      </c>
      <c r="E351" s="9" t="s">
        <v>160</v>
      </c>
      <c r="F351" s="9" t="s">
        <v>398</v>
      </c>
      <c r="G351" s="10">
        <v>98300</v>
      </c>
      <c r="H351" s="10">
        <f t="shared" ref="H351:H409" si="35">G351-I351</f>
        <v>91250</v>
      </c>
      <c r="I351" s="10">
        <v>7050</v>
      </c>
      <c r="J351" s="10">
        <f>R108</f>
        <v>17</v>
      </c>
      <c r="K351" s="10">
        <v>14</v>
      </c>
      <c r="L351" s="9">
        <v>0</v>
      </c>
      <c r="M351" s="9">
        <f t="shared" si="31"/>
        <v>14</v>
      </c>
      <c r="N351" s="9" t="s">
        <v>399</v>
      </c>
      <c r="O351" s="10">
        <f t="shared" si="32"/>
        <v>1277500</v>
      </c>
      <c r="P351" s="88">
        <f>SUM(O350:O351)</f>
        <v>3215100</v>
      </c>
      <c r="Q351" s="10">
        <f t="shared" si="33"/>
        <v>98700</v>
      </c>
      <c r="R351" s="9">
        <f t="shared" si="34"/>
        <v>3</v>
      </c>
      <c r="S351" s="9"/>
      <c r="T351" s="4" t="s">
        <v>284</v>
      </c>
    </row>
    <row r="352" spans="1:20">
      <c r="A352" s="9">
        <v>355</v>
      </c>
      <c r="B352" s="9">
        <v>27</v>
      </c>
      <c r="C352" s="9" t="s">
        <v>14</v>
      </c>
      <c r="D352" s="9" t="s">
        <v>21</v>
      </c>
      <c r="E352" s="9" t="s">
        <v>951</v>
      </c>
      <c r="F352" s="9" t="s">
        <v>38</v>
      </c>
      <c r="G352" s="10">
        <v>92225</v>
      </c>
      <c r="H352" s="10">
        <f t="shared" si="35"/>
        <v>86150</v>
      </c>
      <c r="I352" s="10">
        <v>6075</v>
      </c>
      <c r="J352" s="10">
        <v>36</v>
      </c>
      <c r="K352" s="10">
        <v>28</v>
      </c>
      <c r="L352" s="9">
        <v>0</v>
      </c>
      <c r="M352" s="9">
        <f t="shared" si="31"/>
        <v>28</v>
      </c>
      <c r="N352" s="9" t="s">
        <v>952</v>
      </c>
      <c r="O352" s="10">
        <f t="shared" si="32"/>
        <v>2412200</v>
      </c>
      <c r="P352" s="88">
        <f>O352</f>
        <v>2412200</v>
      </c>
      <c r="Q352" s="10">
        <f t="shared" si="33"/>
        <v>170100</v>
      </c>
      <c r="R352" s="9">
        <f t="shared" si="34"/>
        <v>8</v>
      </c>
      <c r="S352" s="9" t="s">
        <v>1023</v>
      </c>
      <c r="T352" s="4" t="s">
        <v>284</v>
      </c>
    </row>
    <row r="353" spans="1:20">
      <c r="A353" s="9">
        <v>356</v>
      </c>
      <c r="B353" s="9">
        <v>27</v>
      </c>
      <c r="C353" s="9" t="s">
        <v>14</v>
      </c>
      <c r="D353" s="9" t="s">
        <v>21</v>
      </c>
      <c r="E353" s="9" t="s">
        <v>956</v>
      </c>
      <c r="F353" s="9" t="s">
        <v>610</v>
      </c>
      <c r="G353" s="10">
        <v>76000</v>
      </c>
      <c r="H353" s="10">
        <f t="shared" si="35"/>
        <v>70000</v>
      </c>
      <c r="I353" s="10">
        <v>6000</v>
      </c>
      <c r="J353" s="10">
        <v>36</v>
      </c>
      <c r="K353" s="10">
        <v>36</v>
      </c>
      <c r="L353" s="9">
        <v>0</v>
      </c>
      <c r="M353" s="9">
        <f t="shared" si="31"/>
        <v>36</v>
      </c>
      <c r="N353" s="9" t="s">
        <v>960</v>
      </c>
      <c r="O353" s="10">
        <f t="shared" si="32"/>
        <v>2520000</v>
      </c>
      <c r="P353" s="88"/>
      <c r="Q353" s="10">
        <f t="shared" si="33"/>
        <v>216000</v>
      </c>
      <c r="R353" s="9">
        <f t="shared" si="34"/>
        <v>0</v>
      </c>
      <c r="S353" s="9"/>
      <c r="T353" s="4" t="s">
        <v>284</v>
      </c>
    </row>
    <row r="354" spans="1:20">
      <c r="A354" s="9">
        <v>357</v>
      </c>
      <c r="B354" s="9">
        <v>27</v>
      </c>
      <c r="C354" s="9" t="s">
        <v>14</v>
      </c>
      <c r="D354" s="9" t="s">
        <v>21</v>
      </c>
      <c r="E354" s="9" t="s">
        <v>957</v>
      </c>
      <c r="F354" s="9" t="s">
        <v>610</v>
      </c>
      <c r="G354" s="10">
        <v>66650</v>
      </c>
      <c r="H354" s="10">
        <f t="shared" si="35"/>
        <v>60000</v>
      </c>
      <c r="I354" s="10">
        <v>6650</v>
      </c>
      <c r="J354" s="10">
        <v>36</v>
      </c>
      <c r="K354" s="10">
        <v>36</v>
      </c>
      <c r="L354" s="9">
        <v>2</v>
      </c>
      <c r="M354" s="9">
        <f t="shared" si="31"/>
        <v>34</v>
      </c>
      <c r="N354" s="9" t="s">
        <v>958</v>
      </c>
      <c r="O354" s="10">
        <f t="shared" si="32"/>
        <v>2040000</v>
      </c>
      <c r="P354" s="88">
        <f>SUM(O353:O354)</f>
        <v>4560000</v>
      </c>
      <c r="Q354" s="10">
        <f t="shared" si="33"/>
        <v>226100</v>
      </c>
      <c r="R354" s="9">
        <f t="shared" si="34"/>
        <v>0</v>
      </c>
      <c r="S354" s="9" t="s">
        <v>959</v>
      </c>
      <c r="T354" s="4" t="s">
        <v>284</v>
      </c>
    </row>
    <row r="355" spans="1:20" s="91" customFormat="1">
      <c r="A355" s="9">
        <v>358</v>
      </c>
      <c r="B355" s="9">
        <v>28</v>
      </c>
      <c r="C355" s="9" t="s">
        <v>14</v>
      </c>
      <c r="D355" s="9" t="s">
        <v>22</v>
      </c>
      <c r="E355" s="9" t="s">
        <v>961</v>
      </c>
      <c r="F355" s="9" t="s">
        <v>48</v>
      </c>
      <c r="G355" s="10">
        <v>70000</v>
      </c>
      <c r="H355" s="10">
        <f t="shared" si="35"/>
        <v>64775</v>
      </c>
      <c r="I355" s="10">
        <v>5225</v>
      </c>
      <c r="J355" s="10">
        <v>36</v>
      </c>
      <c r="K355" s="10">
        <v>36</v>
      </c>
      <c r="L355" s="9">
        <v>2</v>
      </c>
      <c r="M355" s="9">
        <f t="shared" si="31"/>
        <v>34</v>
      </c>
      <c r="N355" s="9" t="s">
        <v>963</v>
      </c>
      <c r="O355" s="10">
        <f t="shared" si="32"/>
        <v>2202350</v>
      </c>
      <c r="P355" s="88">
        <f>SUM(O355)</f>
        <v>2202350</v>
      </c>
      <c r="Q355" s="10">
        <f t="shared" si="33"/>
        <v>177650</v>
      </c>
      <c r="R355" s="9">
        <f t="shared" si="34"/>
        <v>0</v>
      </c>
      <c r="S355" s="9" t="s">
        <v>964</v>
      </c>
      <c r="T355" s="4" t="s">
        <v>284</v>
      </c>
    </row>
    <row r="356" spans="1:20" s="91" customFormat="1">
      <c r="A356" s="9">
        <v>359</v>
      </c>
      <c r="B356" s="9">
        <v>28</v>
      </c>
      <c r="C356" s="9" t="s">
        <v>14</v>
      </c>
      <c r="D356" s="9" t="s">
        <v>22</v>
      </c>
      <c r="E356" s="9" t="s">
        <v>962</v>
      </c>
      <c r="F356" s="9" t="s">
        <v>58</v>
      </c>
      <c r="G356" s="10">
        <v>59950</v>
      </c>
      <c r="H356" s="10">
        <f t="shared" si="35"/>
        <v>51600</v>
      </c>
      <c r="I356" s="10">
        <v>8350</v>
      </c>
      <c r="J356" s="10">
        <v>15</v>
      </c>
      <c r="K356" s="10">
        <v>15</v>
      </c>
      <c r="L356" s="9">
        <v>0</v>
      </c>
      <c r="M356" s="9">
        <f t="shared" si="31"/>
        <v>15</v>
      </c>
      <c r="N356" s="9" t="s">
        <v>511</v>
      </c>
      <c r="O356" s="10">
        <f t="shared" si="32"/>
        <v>774000</v>
      </c>
      <c r="P356" s="88">
        <f>SUM(O356)</f>
        <v>774000</v>
      </c>
      <c r="Q356" s="10">
        <f t="shared" si="33"/>
        <v>125250</v>
      </c>
      <c r="R356" s="9">
        <f t="shared" si="34"/>
        <v>0</v>
      </c>
      <c r="S356" s="9"/>
      <c r="T356" s="4" t="s">
        <v>284</v>
      </c>
    </row>
    <row r="357" spans="1:20">
      <c r="A357" s="9">
        <v>360</v>
      </c>
      <c r="B357" s="9">
        <v>29</v>
      </c>
      <c r="C357" s="9" t="s">
        <v>14</v>
      </c>
      <c r="D357" s="9" t="s">
        <v>21</v>
      </c>
      <c r="E357" s="9" t="s">
        <v>966</v>
      </c>
      <c r="F357" s="9" t="s">
        <v>969</v>
      </c>
      <c r="G357" s="10">
        <v>80000</v>
      </c>
      <c r="H357" s="10">
        <f t="shared" si="35"/>
        <v>71500</v>
      </c>
      <c r="I357" s="10">
        <v>8500</v>
      </c>
      <c r="J357" s="10">
        <v>36</v>
      </c>
      <c r="K357" s="10">
        <v>36</v>
      </c>
      <c r="L357" s="9">
        <v>0</v>
      </c>
      <c r="M357" s="9">
        <f t="shared" si="31"/>
        <v>36</v>
      </c>
      <c r="N357" s="9" t="s">
        <v>970</v>
      </c>
      <c r="O357" s="10">
        <f t="shared" si="32"/>
        <v>2574000</v>
      </c>
      <c r="P357" s="88"/>
      <c r="Q357" s="10">
        <f t="shared" si="33"/>
        <v>306000</v>
      </c>
      <c r="R357" s="9">
        <f t="shared" si="34"/>
        <v>0</v>
      </c>
      <c r="S357" s="9"/>
      <c r="T357" s="4" t="s">
        <v>284</v>
      </c>
    </row>
    <row r="358" spans="1:20">
      <c r="A358" s="9">
        <v>361</v>
      </c>
      <c r="B358" s="9">
        <v>29</v>
      </c>
      <c r="C358" s="9" t="s">
        <v>14</v>
      </c>
      <c r="D358" s="9" t="s">
        <v>21</v>
      </c>
      <c r="E358" s="9" t="s">
        <v>967</v>
      </c>
      <c r="F358" s="9" t="s">
        <v>969</v>
      </c>
      <c r="G358" s="10">
        <v>80000</v>
      </c>
      <c r="H358" s="10">
        <f t="shared" si="35"/>
        <v>71500</v>
      </c>
      <c r="I358" s="10">
        <v>8500</v>
      </c>
      <c r="J358" s="10">
        <v>36</v>
      </c>
      <c r="K358" s="10">
        <v>36</v>
      </c>
      <c r="L358" s="9">
        <v>0</v>
      </c>
      <c r="M358" s="9">
        <f t="shared" si="31"/>
        <v>36</v>
      </c>
      <c r="N358" s="9" t="s">
        <v>970</v>
      </c>
      <c r="O358" s="10">
        <f t="shared" si="32"/>
        <v>2574000</v>
      </c>
      <c r="P358" s="88"/>
      <c r="Q358" s="10">
        <f t="shared" si="33"/>
        <v>306000</v>
      </c>
      <c r="R358" s="9">
        <f t="shared" si="34"/>
        <v>0</v>
      </c>
      <c r="S358" s="9"/>
      <c r="T358" s="4" t="s">
        <v>284</v>
      </c>
    </row>
    <row r="359" spans="1:20">
      <c r="A359" s="9">
        <v>362</v>
      </c>
      <c r="B359" s="9">
        <v>29</v>
      </c>
      <c r="C359" s="9" t="s">
        <v>14</v>
      </c>
      <c r="D359" s="9" t="s">
        <v>22</v>
      </c>
      <c r="E359" s="9" t="s">
        <v>968</v>
      </c>
      <c r="F359" s="9" t="s">
        <v>969</v>
      </c>
      <c r="G359" s="10">
        <v>80500</v>
      </c>
      <c r="H359" s="10">
        <f t="shared" si="35"/>
        <v>72350</v>
      </c>
      <c r="I359" s="10">
        <v>8150</v>
      </c>
      <c r="J359" s="10">
        <v>36</v>
      </c>
      <c r="K359" s="10">
        <v>36</v>
      </c>
      <c r="L359" s="9">
        <v>0</v>
      </c>
      <c r="M359" s="9">
        <f t="shared" si="31"/>
        <v>36</v>
      </c>
      <c r="N359" s="9" t="s">
        <v>971</v>
      </c>
      <c r="O359" s="10">
        <f t="shared" si="32"/>
        <v>2604600</v>
      </c>
      <c r="P359" s="88">
        <f>SUM(O357:O359)</f>
        <v>7752600</v>
      </c>
      <c r="Q359" s="10">
        <f t="shared" si="33"/>
        <v>293400</v>
      </c>
      <c r="R359" s="9">
        <f t="shared" si="34"/>
        <v>0</v>
      </c>
      <c r="S359" s="9"/>
      <c r="T359" s="4" t="s">
        <v>284</v>
      </c>
    </row>
    <row r="360" spans="1:20">
      <c r="A360" s="9">
        <v>363</v>
      </c>
      <c r="B360" s="9">
        <v>29</v>
      </c>
      <c r="C360" s="9" t="s">
        <v>14</v>
      </c>
      <c r="D360" s="95" t="s">
        <v>22</v>
      </c>
      <c r="E360" s="95" t="s">
        <v>975</v>
      </c>
      <c r="F360" s="95" t="s">
        <v>978</v>
      </c>
      <c r="G360" s="96">
        <v>67000</v>
      </c>
      <c r="H360" s="96">
        <f t="shared" si="35"/>
        <v>58150</v>
      </c>
      <c r="I360" s="96">
        <v>8850</v>
      </c>
      <c r="J360" s="96">
        <v>15</v>
      </c>
      <c r="K360" s="96">
        <v>15</v>
      </c>
      <c r="L360" s="95">
        <v>0</v>
      </c>
      <c r="M360" s="95">
        <f t="shared" si="31"/>
        <v>15</v>
      </c>
      <c r="N360" s="95" t="s">
        <v>982</v>
      </c>
      <c r="O360" s="96">
        <f t="shared" si="32"/>
        <v>872250</v>
      </c>
      <c r="P360" s="96"/>
      <c r="Q360" s="10">
        <f t="shared" si="33"/>
        <v>132750</v>
      </c>
      <c r="R360" s="9">
        <f t="shared" si="34"/>
        <v>0</v>
      </c>
      <c r="S360" s="9"/>
      <c r="T360" s="4" t="s">
        <v>284</v>
      </c>
    </row>
    <row r="361" spans="1:20">
      <c r="A361" s="9">
        <v>364</v>
      </c>
      <c r="B361" s="9">
        <v>29</v>
      </c>
      <c r="C361" s="9" t="s">
        <v>14</v>
      </c>
      <c r="D361" s="95" t="s">
        <v>22</v>
      </c>
      <c r="E361" s="95" t="s">
        <v>976</v>
      </c>
      <c r="F361" s="95" t="s">
        <v>978</v>
      </c>
      <c r="G361" s="96">
        <v>67000</v>
      </c>
      <c r="H361" s="96">
        <f t="shared" si="35"/>
        <v>58650</v>
      </c>
      <c r="I361" s="96">
        <v>8350</v>
      </c>
      <c r="J361" s="96">
        <v>15</v>
      </c>
      <c r="K361" s="96">
        <v>15</v>
      </c>
      <c r="L361" s="95">
        <v>0</v>
      </c>
      <c r="M361" s="95">
        <f t="shared" si="31"/>
        <v>15</v>
      </c>
      <c r="N361" s="95" t="s">
        <v>650</v>
      </c>
      <c r="O361" s="96">
        <f t="shared" si="32"/>
        <v>879750</v>
      </c>
      <c r="P361" s="96"/>
      <c r="Q361" s="10">
        <f t="shared" si="33"/>
        <v>125250</v>
      </c>
      <c r="R361" s="9">
        <f t="shared" si="34"/>
        <v>0</v>
      </c>
      <c r="S361" s="9"/>
      <c r="T361" s="4" t="s">
        <v>284</v>
      </c>
    </row>
    <row r="362" spans="1:20">
      <c r="A362" s="9">
        <v>365</v>
      </c>
      <c r="B362" s="9">
        <v>29</v>
      </c>
      <c r="C362" s="9" t="s">
        <v>14</v>
      </c>
      <c r="D362" s="95" t="s">
        <v>22</v>
      </c>
      <c r="E362" s="95" t="s">
        <v>977</v>
      </c>
      <c r="F362" s="95" t="s">
        <v>978</v>
      </c>
      <c r="G362" s="96">
        <v>67000</v>
      </c>
      <c r="H362" s="96">
        <f t="shared" si="35"/>
        <v>58650</v>
      </c>
      <c r="I362" s="96">
        <v>8350</v>
      </c>
      <c r="J362" s="96">
        <v>15</v>
      </c>
      <c r="K362" s="96">
        <v>15</v>
      </c>
      <c r="L362" s="95">
        <v>0</v>
      </c>
      <c r="M362" s="95">
        <f t="shared" si="31"/>
        <v>15</v>
      </c>
      <c r="N362" s="95" t="s">
        <v>650</v>
      </c>
      <c r="O362" s="96">
        <f t="shared" si="32"/>
        <v>879750</v>
      </c>
      <c r="P362" s="96">
        <f>SUM(O360:O362)</f>
        <v>2631750</v>
      </c>
      <c r="Q362" s="10">
        <f t="shared" si="33"/>
        <v>125250</v>
      </c>
      <c r="R362" s="9">
        <f t="shared" si="34"/>
        <v>0</v>
      </c>
      <c r="S362" s="9"/>
      <c r="T362" s="4" t="s">
        <v>284</v>
      </c>
    </row>
    <row r="363" spans="1:20">
      <c r="A363" s="9">
        <v>366</v>
      </c>
      <c r="B363" s="9">
        <v>29</v>
      </c>
      <c r="C363" s="9" t="s">
        <v>14</v>
      </c>
      <c r="D363" s="95" t="s">
        <v>22</v>
      </c>
      <c r="E363" s="95" t="s">
        <v>979</v>
      </c>
      <c r="F363" s="95" t="s">
        <v>980</v>
      </c>
      <c r="G363" s="96">
        <v>65000</v>
      </c>
      <c r="H363" s="96">
        <f t="shared" si="35"/>
        <v>56150</v>
      </c>
      <c r="I363" s="96">
        <v>8850</v>
      </c>
      <c r="J363" s="96">
        <v>15</v>
      </c>
      <c r="K363" s="96">
        <v>5</v>
      </c>
      <c r="L363" s="95">
        <v>0</v>
      </c>
      <c r="M363" s="95">
        <f t="shared" si="31"/>
        <v>5</v>
      </c>
      <c r="N363" s="95" t="s">
        <v>982</v>
      </c>
      <c r="O363" s="96">
        <f t="shared" si="32"/>
        <v>280750</v>
      </c>
      <c r="P363" s="96">
        <f>SUM(O363)</f>
        <v>280750</v>
      </c>
      <c r="Q363" s="10">
        <f t="shared" si="33"/>
        <v>44250</v>
      </c>
      <c r="R363" s="9">
        <f t="shared" si="34"/>
        <v>10</v>
      </c>
      <c r="S363" s="9" t="s">
        <v>981</v>
      </c>
      <c r="T363" s="4" t="s">
        <v>284</v>
      </c>
    </row>
    <row r="364" spans="1:20">
      <c r="A364" s="9">
        <v>367</v>
      </c>
      <c r="B364" s="9">
        <v>29</v>
      </c>
      <c r="C364" s="9" t="s">
        <v>14</v>
      </c>
      <c r="D364" s="95" t="s">
        <v>22</v>
      </c>
      <c r="E364" s="95" t="s">
        <v>589</v>
      </c>
      <c r="F364" s="95" t="s">
        <v>48</v>
      </c>
      <c r="G364" s="96">
        <v>70000</v>
      </c>
      <c r="H364" s="96">
        <f t="shared" si="35"/>
        <v>64775</v>
      </c>
      <c r="I364" s="96">
        <v>5225</v>
      </c>
      <c r="J364" s="96">
        <f>L195</f>
        <v>2</v>
      </c>
      <c r="K364" s="96">
        <v>2</v>
      </c>
      <c r="L364" s="95">
        <v>0</v>
      </c>
      <c r="M364" s="95">
        <f t="shared" si="31"/>
        <v>2</v>
      </c>
      <c r="N364" s="95" t="s">
        <v>620</v>
      </c>
      <c r="O364" s="96">
        <f t="shared" si="32"/>
        <v>129550</v>
      </c>
      <c r="P364" s="96"/>
      <c r="Q364" s="10">
        <f t="shared" si="33"/>
        <v>10450</v>
      </c>
      <c r="R364" s="9">
        <f t="shared" si="34"/>
        <v>0</v>
      </c>
      <c r="S364" s="9"/>
      <c r="T364" s="4" t="s">
        <v>284</v>
      </c>
    </row>
    <row r="365" spans="1:20">
      <c r="A365" s="9">
        <v>368</v>
      </c>
      <c r="B365" s="9">
        <v>29</v>
      </c>
      <c r="C365" s="9" t="s">
        <v>14</v>
      </c>
      <c r="D365" s="95" t="s">
        <v>21</v>
      </c>
      <c r="E365" s="95" t="s">
        <v>108</v>
      </c>
      <c r="F365" s="95" t="s">
        <v>48</v>
      </c>
      <c r="G365" s="96">
        <v>90000</v>
      </c>
      <c r="H365" s="96">
        <f t="shared" si="35"/>
        <v>84150</v>
      </c>
      <c r="I365" s="96">
        <v>5850</v>
      </c>
      <c r="J365" s="96">
        <f>L355</f>
        <v>2</v>
      </c>
      <c r="K365" s="96">
        <v>2</v>
      </c>
      <c r="L365" s="95">
        <v>0</v>
      </c>
      <c r="M365" s="95">
        <f t="shared" si="31"/>
        <v>2</v>
      </c>
      <c r="N365" s="95" t="s">
        <v>789</v>
      </c>
      <c r="O365" s="96">
        <f t="shared" si="32"/>
        <v>168300</v>
      </c>
      <c r="P365" s="96">
        <f>SUM(O364:O365)</f>
        <v>297850</v>
      </c>
      <c r="Q365" s="10">
        <f t="shared" si="33"/>
        <v>11700</v>
      </c>
      <c r="R365" s="9">
        <f t="shared" si="34"/>
        <v>0</v>
      </c>
      <c r="S365" s="9" t="s">
        <v>990</v>
      </c>
      <c r="T365" s="4" t="s">
        <v>284</v>
      </c>
    </row>
    <row r="366" spans="1:20">
      <c r="A366" s="9">
        <v>369</v>
      </c>
      <c r="B366" s="9">
        <v>29</v>
      </c>
      <c r="C366" s="9" t="s">
        <v>14</v>
      </c>
      <c r="D366" s="95" t="s">
        <v>22</v>
      </c>
      <c r="E366" s="95" t="s">
        <v>992</v>
      </c>
      <c r="F366" s="95" t="s">
        <v>481</v>
      </c>
      <c r="G366" s="96">
        <v>68650</v>
      </c>
      <c r="H366" s="96">
        <f t="shared" si="35"/>
        <v>61000</v>
      </c>
      <c r="I366" s="96">
        <v>7650</v>
      </c>
      <c r="J366" s="96">
        <v>36</v>
      </c>
      <c r="K366" s="96">
        <v>35</v>
      </c>
      <c r="L366" s="95">
        <v>0</v>
      </c>
      <c r="M366" s="95">
        <f t="shared" si="31"/>
        <v>35</v>
      </c>
      <c r="N366" s="95" t="s">
        <v>994</v>
      </c>
      <c r="O366" s="96">
        <f t="shared" si="32"/>
        <v>2135000</v>
      </c>
      <c r="P366" s="96"/>
      <c r="Q366" s="10">
        <f t="shared" si="33"/>
        <v>267750</v>
      </c>
      <c r="R366" s="9">
        <f t="shared" si="34"/>
        <v>1</v>
      </c>
      <c r="S366" s="9" t="s">
        <v>995</v>
      </c>
      <c r="T366" s="4" t="s">
        <v>284</v>
      </c>
    </row>
    <row r="367" spans="1:20">
      <c r="A367" s="9">
        <v>370</v>
      </c>
      <c r="B367" s="9">
        <v>29</v>
      </c>
      <c r="C367" s="9" t="s">
        <v>14</v>
      </c>
      <c r="D367" s="95" t="s">
        <v>22</v>
      </c>
      <c r="E367" s="95" t="s">
        <v>993</v>
      </c>
      <c r="F367" s="95" t="s">
        <v>481</v>
      </c>
      <c r="G367" s="96">
        <v>68650</v>
      </c>
      <c r="H367" s="96">
        <f t="shared" si="35"/>
        <v>61000</v>
      </c>
      <c r="I367" s="96">
        <v>7650</v>
      </c>
      <c r="J367" s="96">
        <v>36</v>
      </c>
      <c r="K367" s="96">
        <v>36</v>
      </c>
      <c r="L367" s="95">
        <v>0</v>
      </c>
      <c r="M367" s="95">
        <f t="shared" si="31"/>
        <v>36</v>
      </c>
      <c r="N367" s="95" t="s">
        <v>994</v>
      </c>
      <c r="O367" s="96">
        <f t="shared" si="32"/>
        <v>2196000</v>
      </c>
      <c r="P367" s="96">
        <f>SUM(O366:O367)</f>
        <v>4331000</v>
      </c>
      <c r="Q367" s="10">
        <f t="shared" si="33"/>
        <v>275400</v>
      </c>
      <c r="R367" s="9">
        <f t="shared" si="34"/>
        <v>0</v>
      </c>
      <c r="S367" s="9"/>
      <c r="T367" s="4" t="s">
        <v>284</v>
      </c>
    </row>
    <row r="368" spans="1:20">
      <c r="A368" s="9">
        <v>371</v>
      </c>
      <c r="B368" s="9">
        <v>29</v>
      </c>
      <c r="C368" s="9" t="s">
        <v>14</v>
      </c>
      <c r="D368" s="95" t="s">
        <v>22</v>
      </c>
      <c r="E368" s="95" t="s">
        <v>734</v>
      </c>
      <c r="F368" s="95" t="s">
        <v>414</v>
      </c>
      <c r="G368" s="96">
        <v>77000</v>
      </c>
      <c r="H368" s="96">
        <f t="shared" si="35"/>
        <v>69575</v>
      </c>
      <c r="I368" s="96">
        <v>7425</v>
      </c>
      <c r="J368" s="96">
        <f>R280</f>
        <v>14</v>
      </c>
      <c r="K368" s="96">
        <v>14</v>
      </c>
      <c r="L368" s="95">
        <v>0</v>
      </c>
      <c r="M368" s="95">
        <f t="shared" si="31"/>
        <v>14</v>
      </c>
      <c r="N368" s="95" t="s">
        <v>837</v>
      </c>
      <c r="O368" s="96">
        <f t="shared" si="32"/>
        <v>974050</v>
      </c>
      <c r="P368" s="96">
        <f>O368</f>
        <v>974050</v>
      </c>
      <c r="Q368" s="10">
        <f t="shared" si="33"/>
        <v>103950</v>
      </c>
      <c r="R368" s="9">
        <f t="shared" si="34"/>
        <v>0</v>
      </c>
      <c r="S368" s="9" t="s">
        <v>996</v>
      </c>
      <c r="T368" s="4" t="s">
        <v>284</v>
      </c>
    </row>
    <row r="369" spans="1:20">
      <c r="A369" s="9">
        <v>372</v>
      </c>
      <c r="B369" s="9">
        <v>29</v>
      </c>
      <c r="C369" s="9" t="s">
        <v>14</v>
      </c>
      <c r="D369" s="95" t="s">
        <v>21</v>
      </c>
      <c r="E369" s="95" t="s">
        <v>998</v>
      </c>
      <c r="F369" s="95" t="s">
        <v>50</v>
      </c>
      <c r="G369" s="96">
        <v>90000</v>
      </c>
      <c r="H369" s="96">
        <f t="shared" si="35"/>
        <v>84200</v>
      </c>
      <c r="I369" s="96">
        <v>5800</v>
      </c>
      <c r="J369" s="96">
        <v>36</v>
      </c>
      <c r="K369" s="96">
        <v>36</v>
      </c>
      <c r="L369" s="95">
        <v>1</v>
      </c>
      <c r="M369" s="95">
        <f t="shared" si="31"/>
        <v>35</v>
      </c>
      <c r="N369" s="95" t="s">
        <v>999</v>
      </c>
      <c r="O369" s="96">
        <f t="shared" si="32"/>
        <v>2947000</v>
      </c>
      <c r="P369" s="96">
        <f>O369</f>
        <v>2947000</v>
      </c>
      <c r="Q369" s="10">
        <f t="shared" si="33"/>
        <v>203000</v>
      </c>
      <c r="R369" s="9">
        <f t="shared" si="34"/>
        <v>0</v>
      </c>
      <c r="S369" s="9" t="s">
        <v>1000</v>
      </c>
      <c r="T369" s="4" t="s">
        <v>284</v>
      </c>
    </row>
    <row r="370" spans="1:20">
      <c r="A370" s="9">
        <v>373</v>
      </c>
      <c r="B370" s="9">
        <v>30</v>
      </c>
      <c r="C370" s="9" t="s">
        <v>14</v>
      </c>
      <c r="D370" s="95" t="s">
        <v>21</v>
      </c>
      <c r="E370" s="95" t="s">
        <v>774</v>
      </c>
      <c r="F370" s="95" t="s">
        <v>553</v>
      </c>
      <c r="G370" s="96">
        <v>78400</v>
      </c>
      <c r="H370" s="96">
        <f t="shared" si="35"/>
        <v>70000</v>
      </c>
      <c r="I370" s="96">
        <v>8400</v>
      </c>
      <c r="J370" s="96">
        <f>L268</f>
        <v>1</v>
      </c>
      <c r="K370" s="96">
        <v>1</v>
      </c>
      <c r="L370" s="95">
        <v>0</v>
      </c>
      <c r="M370" s="95">
        <f t="shared" si="31"/>
        <v>1</v>
      </c>
      <c r="N370" s="95" t="s">
        <v>790</v>
      </c>
      <c r="O370" s="96">
        <f t="shared" si="32"/>
        <v>70000</v>
      </c>
      <c r="P370" s="96"/>
      <c r="Q370" s="10">
        <f t="shared" si="33"/>
        <v>8400</v>
      </c>
      <c r="R370" s="9">
        <f t="shared" si="34"/>
        <v>0</v>
      </c>
      <c r="S370" s="9" t="s">
        <v>923</v>
      </c>
      <c r="T370" s="4" t="s">
        <v>284</v>
      </c>
    </row>
    <row r="371" spans="1:20">
      <c r="A371" s="9">
        <v>374</v>
      </c>
      <c r="B371" s="9">
        <v>30</v>
      </c>
      <c r="C371" s="9" t="s">
        <v>14</v>
      </c>
      <c r="D371" s="95" t="s">
        <v>21</v>
      </c>
      <c r="E371" s="95" t="s">
        <v>725</v>
      </c>
      <c r="F371" s="95" t="s">
        <v>553</v>
      </c>
      <c r="G371" s="96">
        <v>78400</v>
      </c>
      <c r="H371" s="96">
        <f t="shared" si="35"/>
        <v>70000</v>
      </c>
      <c r="I371" s="96">
        <v>8400</v>
      </c>
      <c r="J371" s="96">
        <f>L265</f>
        <v>6</v>
      </c>
      <c r="K371" s="96">
        <v>6</v>
      </c>
      <c r="L371" s="95">
        <v>0</v>
      </c>
      <c r="M371" s="95">
        <f t="shared" si="31"/>
        <v>6</v>
      </c>
      <c r="N371" s="95" t="s">
        <v>790</v>
      </c>
      <c r="O371" s="96">
        <f t="shared" si="32"/>
        <v>420000</v>
      </c>
      <c r="P371" s="96">
        <f>SUBTOTAL(9,O370:O371)</f>
        <v>490000</v>
      </c>
      <c r="Q371" s="10">
        <f t="shared" si="33"/>
        <v>50400</v>
      </c>
      <c r="R371" s="9">
        <f t="shared" si="34"/>
        <v>0</v>
      </c>
      <c r="S371" s="9" t="s">
        <v>923</v>
      </c>
      <c r="T371" s="4" t="s">
        <v>284</v>
      </c>
    </row>
    <row r="372" spans="1:20">
      <c r="A372" s="9">
        <v>375</v>
      </c>
      <c r="B372" s="9">
        <v>2</v>
      </c>
      <c r="C372" s="9" t="s">
        <v>15</v>
      </c>
      <c r="D372" s="95" t="s">
        <v>22</v>
      </c>
      <c r="E372" s="95" t="s">
        <v>608</v>
      </c>
      <c r="F372" s="95" t="s">
        <v>47</v>
      </c>
      <c r="G372" s="96">
        <v>68000</v>
      </c>
      <c r="H372" s="96">
        <f t="shared" si="35"/>
        <v>61925</v>
      </c>
      <c r="I372" s="96">
        <v>6075</v>
      </c>
      <c r="J372" s="96">
        <f>L220</f>
        <v>9</v>
      </c>
      <c r="K372" s="96">
        <v>9</v>
      </c>
      <c r="L372" s="95">
        <v>0</v>
      </c>
      <c r="M372" s="95">
        <f t="shared" si="31"/>
        <v>9</v>
      </c>
      <c r="N372" s="95" t="s">
        <v>672</v>
      </c>
      <c r="O372" s="96">
        <f t="shared" si="32"/>
        <v>557325</v>
      </c>
      <c r="P372" s="96"/>
      <c r="Q372" s="10">
        <f t="shared" si="33"/>
        <v>54675</v>
      </c>
      <c r="R372" s="9">
        <f t="shared" si="34"/>
        <v>0</v>
      </c>
      <c r="S372" s="9"/>
      <c r="T372" s="4" t="s">
        <v>284</v>
      </c>
    </row>
    <row r="373" spans="1:20">
      <c r="A373" s="9">
        <v>376</v>
      </c>
      <c r="B373" s="9">
        <v>2</v>
      </c>
      <c r="C373" s="9" t="s">
        <v>15</v>
      </c>
      <c r="D373" s="95" t="s">
        <v>22</v>
      </c>
      <c r="E373" s="95" t="s">
        <v>1001</v>
      </c>
      <c r="F373" s="95" t="s">
        <v>47</v>
      </c>
      <c r="G373" s="96">
        <v>68000</v>
      </c>
      <c r="H373" s="96">
        <f t="shared" si="35"/>
        <v>61925</v>
      </c>
      <c r="I373" s="96">
        <v>6075</v>
      </c>
      <c r="J373" s="96">
        <v>36</v>
      </c>
      <c r="K373" s="96">
        <v>35</v>
      </c>
      <c r="L373" s="95">
        <v>0</v>
      </c>
      <c r="M373" s="95">
        <f t="shared" si="31"/>
        <v>35</v>
      </c>
      <c r="N373" s="95" t="s">
        <v>672</v>
      </c>
      <c r="O373" s="96">
        <f t="shared" si="32"/>
        <v>2167375</v>
      </c>
      <c r="P373" s="96">
        <f>SUBTOTAL(9,O372:O373)</f>
        <v>2724700</v>
      </c>
      <c r="Q373" s="10">
        <f t="shared" si="33"/>
        <v>212625</v>
      </c>
      <c r="R373" s="9">
        <f t="shared" si="34"/>
        <v>1</v>
      </c>
      <c r="S373" s="9" t="s">
        <v>1004</v>
      </c>
      <c r="T373" s="4" t="s">
        <v>284</v>
      </c>
    </row>
    <row r="374" spans="1:20">
      <c r="A374" s="9">
        <v>377</v>
      </c>
      <c r="B374" s="9">
        <v>2</v>
      </c>
      <c r="C374" s="9" t="s">
        <v>15</v>
      </c>
      <c r="D374" s="95" t="s">
        <v>22</v>
      </c>
      <c r="E374" s="95" t="s">
        <v>1002</v>
      </c>
      <c r="F374" s="95" t="s">
        <v>1003</v>
      </c>
      <c r="G374" s="96">
        <v>58000</v>
      </c>
      <c r="H374" s="96">
        <f t="shared" si="35"/>
        <v>49650</v>
      </c>
      <c r="I374" s="96">
        <v>8350</v>
      </c>
      <c r="J374" s="96">
        <v>15</v>
      </c>
      <c r="K374" s="96">
        <v>15</v>
      </c>
      <c r="L374" s="95">
        <v>0</v>
      </c>
      <c r="M374" s="95">
        <f t="shared" si="31"/>
        <v>15</v>
      </c>
      <c r="N374" s="95" t="s">
        <v>1005</v>
      </c>
      <c r="O374" s="96">
        <f t="shared" si="32"/>
        <v>744750</v>
      </c>
      <c r="P374" s="96">
        <f>SUM(O374)</f>
        <v>744750</v>
      </c>
      <c r="Q374" s="10">
        <f t="shared" si="33"/>
        <v>125250</v>
      </c>
      <c r="R374" s="9">
        <f t="shared" si="34"/>
        <v>0</v>
      </c>
      <c r="S374" s="9"/>
      <c r="T374" s="4" t="s">
        <v>284</v>
      </c>
    </row>
    <row r="375" spans="1:20">
      <c r="A375" s="9">
        <v>378</v>
      </c>
      <c r="B375" s="9">
        <v>3</v>
      </c>
      <c r="C375" s="9" t="s">
        <v>15</v>
      </c>
      <c r="D375" s="95" t="s">
        <v>22</v>
      </c>
      <c r="E375" s="95" t="s">
        <v>1010</v>
      </c>
      <c r="F375" s="95" t="s">
        <v>307</v>
      </c>
      <c r="G375" s="96">
        <v>85000</v>
      </c>
      <c r="H375" s="96">
        <f t="shared" si="35"/>
        <v>78525</v>
      </c>
      <c r="I375" s="96">
        <v>6475</v>
      </c>
      <c r="J375" s="96">
        <v>36</v>
      </c>
      <c r="K375" s="96">
        <v>36</v>
      </c>
      <c r="L375" s="95">
        <v>2</v>
      </c>
      <c r="M375" s="95">
        <f t="shared" si="31"/>
        <v>34</v>
      </c>
      <c r="N375" s="95" t="s">
        <v>1014</v>
      </c>
      <c r="O375" s="96">
        <f t="shared" si="32"/>
        <v>2669850</v>
      </c>
      <c r="P375" s="96">
        <f>SUM(O375)</f>
        <v>2669850</v>
      </c>
      <c r="Q375" s="10">
        <f t="shared" si="33"/>
        <v>220150</v>
      </c>
      <c r="R375" s="9">
        <f t="shared" si="34"/>
        <v>0</v>
      </c>
      <c r="S375" s="9" t="s">
        <v>1016</v>
      </c>
      <c r="T375" s="4" t="s">
        <v>284</v>
      </c>
    </row>
    <row r="376" spans="1:20">
      <c r="A376" s="9">
        <v>379</v>
      </c>
      <c r="B376" s="9">
        <v>3</v>
      </c>
      <c r="C376" s="9" t="s">
        <v>15</v>
      </c>
      <c r="D376" s="95" t="s">
        <v>22</v>
      </c>
      <c r="E376" s="95" t="s">
        <v>1011</v>
      </c>
      <c r="F376" s="95" t="s">
        <v>1013</v>
      </c>
      <c r="G376" s="96">
        <v>61000</v>
      </c>
      <c r="H376" s="96">
        <f t="shared" si="35"/>
        <v>52650</v>
      </c>
      <c r="I376" s="96">
        <v>8350</v>
      </c>
      <c r="J376" s="96">
        <v>15</v>
      </c>
      <c r="K376" s="96">
        <v>15</v>
      </c>
      <c r="L376" s="95">
        <v>0</v>
      </c>
      <c r="M376" s="95">
        <f t="shared" si="31"/>
        <v>15</v>
      </c>
      <c r="N376" s="95" t="s">
        <v>1015</v>
      </c>
      <c r="O376" s="96">
        <f t="shared" si="32"/>
        <v>789750</v>
      </c>
      <c r="P376" s="96"/>
      <c r="Q376" s="10">
        <f t="shared" si="33"/>
        <v>125250</v>
      </c>
      <c r="R376" s="9">
        <f t="shared" si="34"/>
        <v>0</v>
      </c>
      <c r="S376" s="9"/>
      <c r="T376" s="4" t="s">
        <v>284</v>
      </c>
    </row>
    <row r="377" spans="1:20">
      <c r="A377" s="9">
        <v>380</v>
      </c>
      <c r="B377" s="9">
        <v>3</v>
      </c>
      <c r="C377" s="9" t="s">
        <v>15</v>
      </c>
      <c r="D377" s="95" t="s">
        <v>22</v>
      </c>
      <c r="E377" s="95" t="s">
        <v>1012</v>
      </c>
      <c r="F377" s="95" t="s">
        <v>1013</v>
      </c>
      <c r="G377" s="96">
        <v>62000</v>
      </c>
      <c r="H377" s="96">
        <f t="shared" si="35"/>
        <v>53650</v>
      </c>
      <c r="I377" s="96">
        <v>8350</v>
      </c>
      <c r="J377" s="96">
        <v>15</v>
      </c>
      <c r="K377" s="96">
        <v>15</v>
      </c>
      <c r="L377" s="95">
        <v>0</v>
      </c>
      <c r="M377" s="95">
        <f t="shared" si="31"/>
        <v>15</v>
      </c>
      <c r="N377" s="95" t="s">
        <v>1015</v>
      </c>
      <c r="O377" s="96">
        <f t="shared" si="32"/>
        <v>804750</v>
      </c>
      <c r="P377" s="96">
        <f>SUM(O376:O377)</f>
        <v>1594500</v>
      </c>
      <c r="Q377" s="10">
        <f t="shared" si="33"/>
        <v>125250</v>
      </c>
      <c r="R377" s="9">
        <f t="shared" si="34"/>
        <v>0</v>
      </c>
      <c r="S377" s="9"/>
      <c r="T377" s="4" t="s">
        <v>284</v>
      </c>
    </row>
    <row r="378" spans="1:20">
      <c r="A378" s="9">
        <v>381</v>
      </c>
      <c r="B378" s="9">
        <v>3</v>
      </c>
      <c r="C378" s="9" t="s">
        <v>15</v>
      </c>
      <c r="D378" s="95" t="s">
        <v>22</v>
      </c>
      <c r="E378" s="95" t="s">
        <v>943</v>
      </c>
      <c r="F378" s="95" t="s">
        <v>481</v>
      </c>
      <c r="G378" s="96">
        <v>68650</v>
      </c>
      <c r="H378" s="96">
        <f>G378-I378</f>
        <v>61000</v>
      </c>
      <c r="I378" s="96">
        <v>7650</v>
      </c>
      <c r="J378" s="96">
        <v>17</v>
      </c>
      <c r="K378" s="96">
        <v>17</v>
      </c>
      <c r="L378" s="95">
        <v>1</v>
      </c>
      <c r="M378" s="95">
        <f t="shared" si="31"/>
        <v>16</v>
      </c>
      <c r="N378" s="95" t="s">
        <v>944</v>
      </c>
      <c r="O378" s="96">
        <f t="shared" si="32"/>
        <v>976000</v>
      </c>
      <c r="P378" s="96"/>
      <c r="Q378" s="10">
        <f t="shared" si="33"/>
        <v>122400</v>
      </c>
      <c r="R378" s="9">
        <f t="shared" si="34"/>
        <v>0</v>
      </c>
      <c r="S378" s="9" t="s">
        <v>1022</v>
      </c>
      <c r="T378" s="4" t="s">
        <v>284</v>
      </c>
    </row>
    <row r="379" spans="1:20">
      <c r="A379" s="9">
        <v>382</v>
      </c>
      <c r="B379" s="9">
        <v>3</v>
      </c>
      <c r="C379" s="9" t="s">
        <v>15</v>
      </c>
      <c r="D379" s="95" t="s">
        <v>22</v>
      </c>
      <c r="E379" s="95" t="s">
        <v>992</v>
      </c>
      <c r="F379" s="95" t="s">
        <v>481</v>
      </c>
      <c r="G379" s="96">
        <v>68650</v>
      </c>
      <c r="H379" s="96">
        <f t="shared" ref="H379" si="36">G379-I379</f>
        <v>61000</v>
      </c>
      <c r="I379" s="96">
        <v>7650</v>
      </c>
      <c r="J379" s="96">
        <f>R366</f>
        <v>1</v>
      </c>
      <c r="K379" s="96">
        <v>1</v>
      </c>
      <c r="L379" s="95">
        <v>0</v>
      </c>
      <c r="M379" s="95">
        <f t="shared" si="31"/>
        <v>1</v>
      </c>
      <c r="N379" s="95" t="s">
        <v>1021</v>
      </c>
      <c r="O379" s="96">
        <f t="shared" si="32"/>
        <v>61000</v>
      </c>
      <c r="P379" s="96">
        <f>SUM(O378:O379)</f>
        <v>1037000</v>
      </c>
      <c r="Q379" s="10">
        <f t="shared" si="33"/>
        <v>7650</v>
      </c>
      <c r="R379" s="9">
        <f t="shared" si="34"/>
        <v>0</v>
      </c>
      <c r="S379" s="9"/>
      <c r="T379" s="4" t="s">
        <v>284</v>
      </c>
    </row>
    <row r="380" spans="1:20">
      <c r="A380" s="9">
        <v>383</v>
      </c>
      <c r="B380" s="9">
        <v>4</v>
      </c>
      <c r="C380" s="9" t="s">
        <v>15</v>
      </c>
      <c r="D380" s="95" t="s">
        <v>22</v>
      </c>
      <c r="E380" s="95" t="s">
        <v>1024</v>
      </c>
      <c r="F380" s="95" t="s">
        <v>66</v>
      </c>
      <c r="G380" s="96">
        <v>95000</v>
      </c>
      <c r="H380" s="96">
        <f t="shared" si="35"/>
        <v>89800</v>
      </c>
      <c r="I380" s="96">
        <v>5200</v>
      </c>
      <c r="J380" s="96">
        <v>36</v>
      </c>
      <c r="K380" s="96">
        <v>22</v>
      </c>
      <c r="L380" s="95">
        <v>1</v>
      </c>
      <c r="M380" s="95">
        <f t="shared" si="31"/>
        <v>21</v>
      </c>
      <c r="N380" s="95" t="s">
        <v>1029</v>
      </c>
      <c r="O380" s="96">
        <f t="shared" si="32"/>
        <v>1885800</v>
      </c>
      <c r="P380" s="96"/>
      <c r="Q380" s="10">
        <f t="shared" si="33"/>
        <v>109200</v>
      </c>
      <c r="R380" s="9">
        <f t="shared" si="34"/>
        <v>14</v>
      </c>
      <c r="S380" s="9" t="s">
        <v>1036</v>
      </c>
      <c r="T380" s="4" t="s">
        <v>284</v>
      </c>
    </row>
    <row r="381" spans="1:20">
      <c r="A381" s="9">
        <v>384</v>
      </c>
      <c r="B381" s="9">
        <v>4</v>
      </c>
      <c r="C381" s="9" t="s">
        <v>15</v>
      </c>
      <c r="D381" s="95" t="s">
        <v>22</v>
      </c>
      <c r="E381" s="95" t="s">
        <v>474</v>
      </c>
      <c r="F381" s="95" t="s">
        <v>66</v>
      </c>
      <c r="G381" s="96">
        <v>87000</v>
      </c>
      <c r="H381" s="96">
        <f t="shared" si="35"/>
        <v>81800</v>
      </c>
      <c r="I381" s="96">
        <v>5200</v>
      </c>
      <c r="J381" s="96">
        <f>L143</f>
        <v>1</v>
      </c>
      <c r="K381" s="96">
        <v>1</v>
      </c>
      <c r="L381" s="95">
        <v>0</v>
      </c>
      <c r="M381" s="95">
        <f t="shared" si="31"/>
        <v>1</v>
      </c>
      <c r="N381" s="95" t="s">
        <v>476</v>
      </c>
      <c r="O381" s="96">
        <f t="shared" si="32"/>
        <v>81800</v>
      </c>
      <c r="P381" s="96"/>
      <c r="Q381" s="10">
        <f t="shared" si="33"/>
        <v>5200</v>
      </c>
      <c r="R381" s="9">
        <f t="shared" si="34"/>
        <v>0</v>
      </c>
      <c r="S381" s="9"/>
      <c r="T381" s="4" t="s">
        <v>284</v>
      </c>
    </row>
    <row r="382" spans="1:20">
      <c r="A382" s="9">
        <v>385</v>
      </c>
      <c r="B382" s="9">
        <v>4</v>
      </c>
      <c r="C382" s="9" t="s">
        <v>15</v>
      </c>
      <c r="D382" s="95" t="s">
        <v>22</v>
      </c>
      <c r="E382" s="95" t="s">
        <v>473</v>
      </c>
      <c r="F382" s="95" t="s">
        <v>66</v>
      </c>
      <c r="G382" s="96">
        <v>95000</v>
      </c>
      <c r="H382" s="96">
        <f t="shared" si="35"/>
        <v>89800</v>
      </c>
      <c r="I382" s="96">
        <v>5200</v>
      </c>
      <c r="J382" s="96">
        <v>17</v>
      </c>
      <c r="K382" s="96">
        <v>16</v>
      </c>
      <c r="L382" s="95">
        <v>3</v>
      </c>
      <c r="M382" s="95">
        <f t="shared" si="31"/>
        <v>13</v>
      </c>
      <c r="N382" s="95" t="s">
        <v>476</v>
      </c>
      <c r="O382" s="96">
        <f t="shared" si="32"/>
        <v>1167400</v>
      </c>
      <c r="P382" s="96">
        <f>SUM(O380:O382)</f>
        <v>3135000</v>
      </c>
      <c r="Q382" s="10">
        <f t="shared" si="33"/>
        <v>67600</v>
      </c>
      <c r="R382" s="9">
        <f t="shared" si="34"/>
        <v>1</v>
      </c>
      <c r="S382" s="9" t="s">
        <v>1037</v>
      </c>
      <c r="T382" s="4" t="s">
        <v>284</v>
      </c>
    </row>
    <row r="383" spans="1:20">
      <c r="A383" s="9">
        <v>386</v>
      </c>
      <c r="B383" s="9">
        <v>4</v>
      </c>
      <c r="C383" s="9" t="s">
        <v>15</v>
      </c>
      <c r="D383" s="95" t="s">
        <v>21</v>
      </c>
      <c r="E383" s="95" t="s">
        <v>1025</v>
      </c>
      <c r="F383" s="95" t="s">
        <v>969</v>
      </c>
      <c r="G383" s="96">
        <v>85000</v>
      </c>
      <c r="H383" s="96">
        <f t="shared" si="35"/>
        <v>76500</v>
      </c>
      <c r="I383" s="96">
        <v>8500</v>
      </c>
      <c r="J383" s="96">
        <v>36</v>
      </c>
      <c r="K383" s="96">
        <v>36</v>
      </c>
      <c r="L383" s="95">
        <v>0</v>
      </c>
      <c r="M383" s="95">
        <f t="shared" si="31"/>
        <v>36</v>
      </c>
      <c r="N383" s="95" t="s">
        <v>1030</v>
      </c>
      <c r="O383" s="96">
        <f t="shared" si="32"/>
        <v>2754000</v>
      </c>
      <c r="P383" s="96">
        <f t="shared" ref="P383:P389" si="37">O383</f>
        <v>2754000</v>
      </c>
      <c r="Q383" s="10">
        <f t="shared" si="33"/>
        <v>306000</v>
      </c>
      <c r="R383" s="9">
        <f t="shared" si="34"/>
        <v>0</v>
      </c>
      <c r="S383" s="9"/>
      <c r="T383" s="4" t="s">
        <v>284</v>
      </c>
    </row>
    <row r="384" spans="1:20">
      <c r="A384" s="13">
        <v>387</v>
      </c>
      <c r="B384" s="13">
        <v>4</v>
      </c>
      <c r="C384" s="13" t="s">
        <v>15</v>
      </c>
      <c r="D384" s="97" t="s">
        <v>21</v>
      </c>
      <c r="E384" s="97" t="s">
        <v>1026</v>
      </c>
      <c r="F384" s="97" t="s">
        <v>331</v>
      </c>
      <c r="G384" s="98">
        <v>73000</v>
      </c>
      <c r="H384" s="98">
        <f t="shared" si="35"/>
        <v>67200</v>
      </c>
      <c r="I384" s="98">
        <v>5800</v>
      </c>
      <c r="J384" s="98">
        <v>36</v>
      </c>
      <c r="K384" s="98">
        <v>36</v>
      </c>
      <c r="L384" s="97"/>
      <c r="M384" s="97">
        <f t="shared" si="31"/>
        <v>36</v>
      </c>
      <c r="N384" s="97" t="s">
        <v>1031</v>
      </c>
      <c r="O384" s="98">
        <f t="shared" si="32"/>
        <v>2419200</v>
      </c>
      <c r="P384" s="98">
        <f t="shared" si="37"/>
        <v>2419200</v>
      </c>
      <c r="Q384" s="27">
        <f t="shared" si="33"/>
        <v>208800</v>
      </c>
      <c r="R384" s="13">
        <f t="shared" si="34"/>
        <v>0</v>
      </c>
      <c r="T384" s="2" t="s">
        <v>276</v>
      </c>
    </row>
    <row r="385" spans="1:20">
      <c r="A385" s="9">
        <v>388</v>
      </c>
      <c r="B385" s="9">
        <v>4</v>
      </c>
      <c r="C385" s="9" t="s">
        <v>15</v>
      </c>
      <c r="D385" s="95" t="s">
        <v>21</v>
      </c>
      <c r="E385" s="95" t="s">
        <v>1027</v>
      </c>
      <c r="F385" s="95" t="s">
        <v>754</v>
      </c>
      <c r="G385" s="96">
        <v>30000</v>
      </c>
      <c r="H385" s="96">
        <f t="shared" si="35"/>
        <v>24500</v>
      </c>
      <c r="I385" s="96">
        <v>5500</v>
      </c>
      <c r="J385" s="96">
        <v>36</v>
      </c>
      <c r="K385" s="96">
        <v>36</v>
      </c>
      <c r="L385" s="95">
        <v>0</v>
      </c>
      <c r="M385" s="95">
        <f t="shared" si="31"/>
        <v>36</v>
      </c>
      <c r="N385" s="95" t="s">
        <v>1032</v>
      </c>
      <c r="O385" s="96">
        <f t="shared" si="32"/>
        <v>882000</v>
      </c>
      <c r="P385" s="96">
        <f t="shared" si="37"/>
        <v>882000</v>
      </c>
      <c r="Q385" s="10">
        <f t="shared" si="33"/>
        <v>198000</v>
      </c>
      <c r="R385" s="9">
        <f t="shared" si="34"/>
        <v>0</v>
      </c>
      <c r="S385" s="9"/>
      <c r="T385" s="4" t="s">
        <v>284</v>
      </c>
    </row>
    <row r="386" spans="1:20">
      <c r="A386" s="9">
        <v>389</v>
      </c>
      <c r="B386" s="9">
        <v>4</v>
      </c>
      <c r="C386" s="9" t="s">
        <v>15</v>
      </c>
      <c r="D386" s="95" t="s">
        <v>22</v>
      </c>
      <c r="E386" s="95" t="s">
        <v>1028</v>
      </c>
      <c r="F386" s="95" t="s">
        <v>37</v>
      </c>
      <c r="G386" s="96">
        <v>49875</v>
      </c>
      <c r="H386" s="96">
        <f t="shared" si="35"/>
        <v>45000</v>
      </c>
      <c r="I386" s="96">
        <v>4875</v>
      </c>
      <c r="J386" s="96">
        <v>36</v>
      </c>
      <c r="K386" s="96">
        <v>36</v>
      </c>
      <c r="L386" s="95">
        <v>9</v>
      </c>
      <c r="M386" s="95">
        <f t="shared" si="31"/>
        <v>27</v>
      </c>
      <c r="N386" s="95" t="s">
        <v>838</v>
      </c>
      <c r="O386" s="96">
        <f t="shared" si="32"/>
        <v>1215000</v>
      </c>
      <c r="P386" s="96">
        <f t="shared" si="37"/>
        <v>1215000</v>
      </c>
      <c r="Q386" s="10">
        <f t="shared" si="33"/>
        <v>131625</v>
      </c>
      <c r="R386" s="9">
        <f t="shared" si="34"/>
        <v>0</v>
      </c>
      <c r="S386" s="9" t="s">
        <v>1035</v>
      </c>
      <c r="T386" s="4" t="s">
        <v>284</v>
      </c>
    </row>
    <row r="387" spans="1:20">
      <c r="A387" s="9">
        <v>390</v>
      </c>
      <c r="B387" s="9">
        <v>5</v>
      </c>
      <c r="C387" s="9" t="s">
        <v>15</v>
      </c>
      <c r="D387" s="95" t="s">
        <v>21</v>
      </c>
      <c r="E387" s="95" t="s">
        <v>1038</v>
      </c>
      <c r="F387" s="95" t="s">
        <v>54</v>
      </c>
      <c r="G387" s="96">
        <v>97850</v>
      </c>
      <c r="H387" s="96">
        <f t="shared" si="35"/>
        <v>88000</v>
      </c>
      <c r="I387" s="96">
        <v>9850</v>
      </c>
      <c r="J387" s="96">
        <v>15</v>
      </c>
      <c r="K387" s="96">
        <v>15</v>
      </c>
      <c r="L387" s="95">
        <v>0</v>
      </c>
      <c r="M387" s="95">
        <f t="shared" si="31"/>
        <v>15</v>
      </c>
      <c r="N387" s="95" t="s">
        <v>1055</v>
      </c>
      <c r="O387" s="96">
        <f t="shared" si="32"/>
        <v>1320000</v>
      </c>
      <c r="P387" s="96">
        <f t="shared" si="37"/>
        <v>1320000</v>
      </c>
      <c r="Q387" s="10">
        <f t="shared" si="33"/>
        <v>147750</v>
      </c>
      <c r="R387" s="9">
        <f t="shared" si="34"/>
        <v>0</v>
      </c>
      <c r="S387" s="9"/>
      <c r="T387" s="4" t="s">
        <v>284</v>
      </c>
    </row>
    <row r="388" spans="1:20">
      <c r="A388" s="9">
        <v>391</v>
      </c>
      <c r="B388" s="9">
        <v>5</v>
      </c>
      <c r="C388" s="9" t="s">
        <v>15</v>
      </c>
      <c r="D388" s="95" t="s">
        <v>21</v>
      </c>
      <c r="E388" s="95" t="s">
        <v>164</v>
      </c>
      <c r="F388" s="95" t="s">
        <v>610</v>
      </c>
      <c r="G388" s="96">
        <v>65300</v>
      </c>
      <c r="H388" s="96">
        <f t="shared" si="35"/>
        <v>60000</v>
      </c>
      <c r="I388" s="96">
        <v>5300</v>
      </c>
      <c r="J388" s="96">
        <f>L222</f>
        <v>10</v>
      </c>
      <c r="K388" s="96">
        <v>10</v>
      </c>
      <c r="L388" s="95">
        <v>0</v>
      </c>
      <c r="M388" s="95">
        <f t="shared" si="31"/>
        <v>10</v>
      </c>
      <c r="N388" s="95" t="s">
        <v>618</v>
      </c>
      <c r="O388" s="96">
        <f t="shared" si="32"/>
        <v>600000</v>
      </c>
      <c r="P388" s="96">
        <f t="shared" si="37"/>
        <v>600000</v>
      </c>
      <c r="Q388" s="10">
        <f t="shared" si="33"/>
        <v>53000</v>
      </c>
      <c r="R388" s="9">
        <f t="shared" si="34"/>
        <v>0</v>
      </c>
      <c r="S388" s="9"/>
      <c r="T388" s="4" t="s">
        <v>284</v>
      </c>
    </row>
    <row r="389" spans="1:20">
      <c r="A389" s="9">
        <v>392</v>
      </c>
      <c r="B389" s="9">
        <v>5</v>
      </c>
      <c r="C389" s="9" t="s">
        <v>15</v>
      </c>
      <c r="D389" s="95" t="s">
        <v>22</v>
      </c>
      <c r="E389" s="95" t="s">
        <v>1039</v>
      </c>
      <c r="F389" s="95" t="s">
        <v>37</v>
      </c>
      <c r="G389" s="96">
        <v>70000</v>
      </c>
      <c r="H389" s="96">
        <f t="shared" si="35"/>
        <v>64125</v>
      </c>
      <c r="I389" s="96">
        <v>5875</v>
      </c>
      <c r="J389" s="96">
        <v>36</v>
      </c>
      <c r="K389" s="96">
        <v>32</v>
      </c>
      <c r="L389" s="95">
        <v>0</v>
      </c>
      <c r="M389" s="95">
        <f t="shared" si="31"/>
        <v>32</v>
      </c>
      <c r="N389" s="95" t="s">
        <v>1051</v>
      </c>
      <c r="O389" s="96">
        <f t="shared" si="32"/>
        <v>2052000</v>
      </c>
      <c r="P389" s="96">
        <f t="shared" si="37"/>
        <v>2052000</v>
      </c>
      <c r="Q389" s="10">
        <f t="shared" si="33"/>
        <v>188000</v>
      </c>
      <c r="R389" s="9">
        <f t="shared" si="34"/>
        <v>4</v>
      </c>
      <c r="S389" s="9" t="s">
        <v>1065</v>
      </c>
      <c r="T389" s="4" t="s">
        <v>284</v>
      </c>
    </row>
    <row r="390" spans="1:20">
      <c r="A390" s="9">
        <v>393</v>
      </c>
      <c r="B390" s="9">
        <v>5</v>
      </c>
      <c r="C390" s="9" t="s">
        <v>15</v>
      </c>
      <c r="D390" s="95" t="s">
        <v>21</v>
      </c>
      <c r="E390" s="95" t="s">
        <v>1040</v>
      </c>
      <c r="F390" s="95" t="s">
        <v>427</v>
      </c>
      <c r="G390" s="96">
        <v>79000</v>
      </c>
      <c r="H390" s="96">
        <f t="shared" si="35"/>
        <v>72650</v>
      </c>
      <c r="I390" s="96">
        <v>6350</v>
      </c>
      <c r="J390" s="96">
        <v>36</v>
      </c>
      <c r="K390" s="96">
        <v>36</v>
      </c>
      <c r="L390" s="95">
        <v>0</v>
      </c>
      <c r="M390" s="95">
        <f t="shared" si="31"/>
        <v>36</v>
      </c>
      <c r="N390" s="95" t="s">
        <v>1056</v>
      </c>
      <c r="O390" s="96">
        <f t="shared" si="32"/>
        <v>2615400</v>
      </c>
      <c r="P390" s="96"/>
      <c r="Q390" s="10">
        <f t="shared" si="33"/>
        <v>228600</v>
      </c>
      <c r="R390" s="9">
        <f t="shared" si="34"/>
        <v>0</v>
      </c>
      <c r="S390" s="9"/>
      <c r="T390" s="4" t="s">
        <v>284</v>
      </c>
    </row>
    <row r="391" spans="1:20">
      <c r="A391" s="9">
        <v>394</v>
      </c>
      <c r="B391" s="9">
        <v>5</v>
      </c>
      <c r="C391" s="9" t="s">
        <v>15</v>
      </c>
      <c r="D391" s="95" t="s">
        <v>22</v>
      </c>
      <c r="E391" s="95" t="s">
        <v>1041</v>
      </c>
      <c r="F391" s="95" t="s">
        <v>427</v>
      </c>
      <c r="G391" s="96">
        <v>53550</v>
      </c>
      <c r="H391" s="96">
        <f t="shared" si="35"/>
        <v>48625</v>
      </c>
      <c r="I391" s="96">
        <v>4925</v>
      </c>
      <c r="J391" s="96">
        <v>36</v>
      </c>
      <c r="K391" s="96">
        <v>36</v>
      </c>
      <c r="L391" s="95">
        <v>0</v>
      </c>
      <c r="M391" s="95">
        <f t="shared" si="31"/>
        <v>36</v>
      </c>
      <c r="N391" s="95" t="s">
        <v>1050</v>
      </c>
      <c r="O391" s="96">
        <f t="shared" si="32"/>
        <v>1750500</v>
      </c>
      <c r="P391" s="96"/>
      <c r="Q391" s="10">
        <f t="shared" si="33"/>
        <v>177300</v>
      </c>
      <c r="R391" s="9">
        <f t="shared" si="34"/>
        <v>0</v>
      </c>
      <c r="S391" s="9"/>
      <c r="T391" s="4" t="s">
        <v>284</v>
      </c>
    </row>
    <row r="392" spans="1:20">
      <c r="A392" s="9">
        <v>396</v>
      </c>
      <c r="B392" s="9">
        <v>5</v>
      </c>
      <c r="C392" s="9" t="s">
        <v>15</v>
      </c>
      <c r="D392" s="95" t="s">
        <v>22</v>
      </c>
      <c r="E392" s="95" t="s">
        <v>1043</v>
      </c>
      <c r="F392" s="95" t="s">
        <v>427</v>
      </c>
      <c r="G392" s="96">
        <v>53600</v>
      </c>
      <c r="H392" s="96">
        <f t="shared" si="35"/>
        <v>48425</v>
      </c>
      <c r="I392" s="96">
        <v>5175</v>
      </c>
      <c r="J392" s="96">
        <v>36</v>
      </c>
      <c r="K392" s="96">
        <v>36</v>
      </c>
      <c r="L392" s="95">
        <v>1</v>
      </c>
      <c r="M392" s="95">
        <f t="shared" si="31"/>
        <v>35</v>
      </c>
      <c r="N392" s="95" t="s">
        <v>1053</v>
      </c>
      <c r="O392" s="96">
        <f t="shared" si="32"/>
        <v>1694875</v>
      </c>
      <c r="P392" s="96">
        <f>SUM(O390:O392)</f>
        <v>6060775</v>
      </c>
      <c r="Q392" s="10">
        <f t="shared" si="33"/>
        <v>181125</v>
      </c>
      <c r="R392" s="9">
        <f t="shared" si="34"/>
        <v>0</v>
      </c>
      <c r="S392" s="9" t="s">
        <v>1067</v>
      </c>
      <c r="T392" s="4" t="s">
        <v>284</v>
      </c>
    </row>
    <row r="393" spans="1:20">
      <c r="A393" s="9">
        <v>397</v>
      </c>
      <c r="B393" s="9">
        <v>5</v>
      </c>
      <c r="C393" s="9" t="s">
        <v>15</v>
      </c>
      <c r="D393" s="95" t="s">
        <v>21</v>
      </c>
      <c r="E393" s="95" t="s">
        <v>1044</v>
      </c>
      <c r="F393" s="95" t="s">
        <v>50</v>
      </c>
      <c r="G393" s="96">
        <v>38000</v>
      </c>
      <c r="H393" s="96">
        <f t="shared" si="35"/>
        <v>33175</v>
      </c>
      <c r="I393" s="96">
        <v>4825</v>
      </c>
      <c r="J393" s="96">
        <v>36</v>
      </c>
      <c r="K393" s="96">
        <v>36</v>
      </c>
      <c r="L393" s="95">
        <v>0</v>
      </c>
      <c r="M393" s="95">
        <f t="shared" si="31"/>
        <v>36</v>
      </c>
      <c r="N393" s="95" t="s">
        <v>1057</v>
      </c>
      <c r="O393" s="96">
        <f t="shared" si="32"/>
        <v>1194300</v>
      </c>
      <c r="P393" s="96"/>
      <c r="Q393" s="10">
        <f t="shared" si="33"/>
        <v>173700</v>
      </c>
      <c r="R393" s="9">
        <f t="shared" si="34"/>
        <v>0</v>
      </c>
      <c r="S393" s="9"/>
      <c r="T393" s="4" t="s">
        <v>284</v>
      </c>
    </row>
    <row r="394" spans="1:20">
      <c r="A394" s="9">
        <v>398</v>
      </c>
      <c r="B394" s="9">
        <v>5</v>
      </c>
      <c r="C394" s="9" t="s">
        <v>15</v>
      </c>
      <c r="D394" s="95" t="s">
        <v>21</v>
      </c>
      <c r="E394" s="95" t="s">
        <v>1045</v>
      </c>
      <c r="F394" s="95" t="s">
        <v>50</v>
      </c>
      <c r="G394" s="96">
        <v>40000</v>
      </c>
      <c r="H394" s="96">
        <f t="shared" si="35"/>
        <v>34700</v>
      </c>
      <c r="I394" s="96">
        <v>5300</v>
      </c>
      <c r="J394" s="96">
        <v>36</v>
      </c>
      <c r="K394" s="96">
        <v>36</v>
      </c>
      <c r="L394" s="95">
        <v>0</v>
      </c>
      <c r="M394" s="95">
        <f t="shared" si="31"/>
        <v>36</v>
      </c>
      <c r="N394" s="95" t="s">
        <v>1058</v>
      </c>
      <c r="O394" s="96">
        <f t="shared" si="32"/>
        <v>1249200</v>
      </c>
      <c r="P394" s="96"/>
      <c r="Q394" s="10">
        <f t="shared" si="33"/>
        <v>190800</v>
      </c>
      <c r="R394" s="9">
        <f t="shared" si="34"/>
        <v>0</v>
      </c>
      <c r="S394" s="9"/>
      <c r="T394" s="4" t="s">
        <v>284</v>
      </c>
    </row>
    <row r="395" spans="1:20">
      <c r="A395" s="9">
        <v>399</v>
      </c>
      <c r="B395" s="9">
        <v>5</v>
      </c>
      <c r="C395" s="9" t="s">
        <v>15</v>
      </c>
      <c r="D395" s="95" t="s">
        <v>21</v>
      </c>
      <c r="E395" s="95" t="s">
        <v>1046</v>
      </c>
      <c r="F395" s="95" t="s">
        <v>50</v>
      </c>
      <c r="G395" s="96">
        <v>38000</v>
      </c>
      <c r="H395" s="96">
        <f t="shared" si="35"/>
        <v>32700</v>
      </c>
      <c r="I395" s="96">
        <v>5300</v>
      </c>
      <c r="J395" s="96">
        <v>36</v>
      </c>
      <c r="K395" s="96">
        <v>36</v>
      </c>
      <c r="L395" s="95">
        <v>0</v>
      </c>
      <c r="M395" s="95">
        <f t="shared" si="31"/>
        <v>36</v>
      </c>
      <c r="N395" s="95" t="s">
        <v>1058</v>
      </c>
      <c r="O395" s="96">
        <f t="shared" si="32"/>
        <v>1177200</v>
      </c>
      <c r="P395" s="96"/>
      <c r="Q395" s="10">
        <f t="shared" si="33"/>
        <v>190800</v>
      </c>
      <c r="R395" s="9">
        <f t="shared" si="34"/>
        <v>0</v>
      </c>
      <c r="S395" s="9"/>
      <c r="T395" s="4" t="s">
        <v>284</v>
      </c>
    </row>
    <row r="396" spans="1:20">
      <c r="A396" s="9">
        <v>400</v>
      </c>
      <c r="B396" s="9">
        <v>5</v>
      </c>
      <c r="C396" s="9" t="s">
        <v>15</v>
      </c>
      <c r="D396" s="95" t="s">
        <v>21</v>
      </c>
      <c r="E396" s="95" t="s">
        <v>1047</v>
      </c>
      <c r="F396" s="95" t="s">
        <v>50</v>
      </c>
      <c r="G396" s="96">
        <v>38000</v>
      </c>
      <c r="H396" s="96">
        <f t="shared" si="35"/>
        <v>33375</v>
      </c>
      <c r="I396" s="96">
        <v>4625</v>
      </c>
      <c r="J396" s="96">
        <v>36</v>
      </c>
      <c r="K396" s="96">
        <v>36</v>
      </c>
      <c r="L396" s="95">
        <v>0</v>
      </c>
      <c r="M396" s="95">
        <f t="shared" si="31"/>
        <v>36</v>
      </c>
      <c r="N396" s="95" t="s">
        <v>1059</v>
      </c>
      <c r="O396" s="96">
        <f t="shared" si="32"/>
        <v>1201500</v>
      </c>
      <c r="P396" s="96"/>
      <c r="Q396" s="10">
        <f t="shared" si="33"/>
        <v>166500</v>
      </c>
      <c r="R396" s="9">
        <f t="shared" si="34"/>
        <v>0</v>
      </c>
      <c r="S396" s="9"/>
      <c r="T396" s="4" t="s">
        <v>284</v>
      </c>
    </row>
    <row r="397" spans="1:20">
      <c r="A397" s="9">
        <v>401</v>
      </c>
      <c r="B397" s="9">
        <v>5</v>
      </c>
      <c r="C397" s="9" t="s">
        <v>15</v>
      </c>
      <c r="D397" s="95" t="s">
        <v>21</v>
      </c>
      <c r="E397" s="95" t="s">
        <v>1048</v>
      </c>
      <c r="F397" s="95" t="s">
        <v>50</v>
      </c>
      <c r="G397" s="96">
        <v>40000</v>
      </c>
      <c r="H397" s="96">
        <f t="shared" si="35"/>
        <v>35375</v>
      </c>
      <c r="I397" s="96">
        <v>4625</v>
      </c>
      <c r="J397" s="96">
        <v>36</v>
      </c>
      <c r="K397" s="96">
        <v>36</v>
      </c>
      <c r="L397" s="95">
        <v>0</v>
      </c>
      <c r="M397" s="95">
        <f t="shared" si="31"/>
        <v>36</v>
      </c>
      <c r="N397" s="95" t="s">
        <v>1059</v>
      </c>
      <c r="O397" s="96">
        <f t="shared" si="32"/>
        <v>1273500</v>
      </c>
      <c r="P397" s="96">
        <f>SUM(O393:O397)</f>
        <v>6095700</v>
      </c>
      <c r="Q397" s="10">
        <f t="shared" si="33"/>
        <v>166500</v>
      </c>
      <c r="R397" s="9">
        <f t="shared" si="34"/>
        <v>0</v>
      </c>
      <c r="S397" s="9"/>
      <c r="T397" s="4" t="s">
        <v>284</v>
      </c>
    </row>
    <row r="398" spans="1:20">
      <c r="A398" s="9">
        <v>402</v>
      </c>
      <c r="B398" s="9">
        <v>6</v>
      </c>
      <c r="C398" s="9" t="s">
        <v>15</v>
      </c>
      <c r="D398" s="95" t="s">
        <v>22</v>
      </c>
      <c r="E398" s="95" t="s">
        <v>1049</v>
      </c>
      <c r="F398" s="95" t="s">
        <v>553</v>
      </c>
      <c r="G398" s="96">
        <v>69850</v>
      </c>
      <c r="H398" s="96">
        <f t="shared" si="35"/>
        <v>61500</v>
      </c>
      <c r="I398" s="96">
        <v>8350</v>
      </c>
      <c r="J398" s="96">
        <v>36</v>
      </c>
      <c r="K398" s="96">
        <v>36</v>
      </c>
      <c r="L398" s="95">
        <v>0</v>
      </c>
      <c r="M398" s="95">
        <f t="shared" si="31"/>
        <v>36</v>
      </c>
      <c r="N398" s="95" t="s">
        <v>1054</v>
      </c>
      <c r="O398" s="96">
        <f t="shared" si="32"/>
        <v>2214000</v>
      </c>
      <c r="P398" s="96">
        <f>O398</f>
        <v>2214000</v>
      </c>
      <c r="Q398" s="10">
        <f t="shared" si="33"/>
        <v>300600</v>
      </c>
      <c r="R398" s="9">
        <f t="shared" si="34"/>
        <v>0</v>
      </c>
      <c r="S398" s="9"/>
      <c r="T398" s="4" t="s">
        <v>284</v>
      </c>
    </row>
    <row r="399" spans="1:20">
      <c r="A399" s="9">
        <v>403</v>
      </c>
      <c r="B399" s="9">
        <v>6</v>
      </c>
      <c r="C399" s="9" t="s">
        <v>15</v>
      </c>
      <c r="D399" s="9" t="s">
        <v>21</v>
      </c>
      <c r="E399" s="9" t="s">
        <v>1060</v>
      </c>
      <c r="F399" s="9" t="s">
        <v>502</v>
      </c>
      <c r="G399" s="10">
        <v>73000</v>
      </c>
      <c r="H399" s="10">
        <f t="shared" si="35"/>
        <v>67650</v>
      </c>
      <c r="I399" s="10">
        <v>5350</v>
      </c>
      <c r="J399" s="10">
        <v>36</v>
      </c>
      <c r="K399" s="10">
        <v>34</v>
      </c>
      <c r="L399" s="9">
        <v>0</v>
      </c>
      <c r="M399" s="9">
        <f t="shared" si="31"/>
        <v>34</v>
      </c>
      <c r="N399" s="9" t="s">
        <v>1061</v>
      </c>
      <c r="O399" s="10">
        <f t="shared" si="32"/>
        <v>2300100</v>
      </c>
      <c r="P399" s="88">
        <f>O399</f>
        <v>2300100</v>
      </c>
      <c r="Q399" s="10">
        <f t="shared" si="33"/>
        <v>181900</v>
      </c>
      <c r="R399" s="9">
        <f t="shared" si="34"/>
        <v>2</v>
      </c>
      <c r="S399" s="9" t="s">
        <v>1075</v>
      </c>
      <c r="T399" s="4" t="s">
        <v>284</v>
      </c>
    </row>
    <row r="400" spans="1:20">
      <c r="A400" s="9">
        <v>404</v>
      </c>
      <c r="B400" s="9">
        <v>6</v>
      </c>
      <c r="C400" s="9" t="s">
        <v>15</v>
      </c>
      <c r="D400" s="9" t="s">
        <v>22</v>
      </c>
      <c r="E400" s="9" t="s">
        <v>1062</v>
      </c>
      <c r="F400" s="9" t="s">
        <v>44</v>
      </c>
      <c r="G400" s="10">
        <v>71700</v>
      </c>
      <c r="H400" s="10">
        <f t="shared" si="35"/>
        <v>66375</v>
      </c>
      <c r="I400" s="10">
        <v>5325</v>
      </c>
      <c r="J400" s="10">
        <v>36</v>
      </c>
      <c r="K400" s="10">
        <v>36</v>
      </c>
      <c r="L400" s="9">
        <v>0</v>
      </c>
      <c r="M400" s="9">
        <f t="shared" si="31"/>
        <v>36</v>
      </c>
      <c r="N400" s="9" t="s">
        <v>1078</v>
      </c>
      <c r="O400" s="10">
        <f t="shared" si="32"/>
        <v>2389500</v>
      </c>
      <c r="P400" s="88">
        <f>O400</f>
        <v>2389500</v>
      </c>
      <c r="Q400" s="10">
        <f t="shared" si="33"/>
        <v>191700</v>
      </c>
      <c r="R400" s="9">
        <f t="shared" si="34"/>
        <v>0</v>
      </c>
      <c r="S400" s="9"/>
      <c r="T400" s="4" t="s">
        <v>284</v>
      </c>
    </row>
    <row r="401" spans="1:20">
      <c r="A401" s="9">
        <v>405</v>
      </c>
      <c r="B401" s="9">
        <v>6</v>
      </c>
      <c r="C401" s="9" t="s">
        <v>15</v>
      </c>
      <c r="D401" s="9" t="s">
        <v>21</v>
      </c>
      <c r="E401" s="9" t="s">
        <v>1063</v>
      </c>
      <c r="F401" s="9" t="s">
        <v>754</v>
      </c>
      <c r="G401" s="10">
        <v>70000</v>
      </c>
      <c r="H401" s="10">
        <f t="shared" si="35"/>
        <v>60850</v>
      </c>
      <c r="I401" s="10">
        <v>9150</v>
      </c>
      <c r="J401" s="10">
        <v>15</v>
      </c>
      <c r="K401" s="10">
        <v>15</v>
      </c>
      <c r="L401" s="9">
        <v>0</v>
      </c>
      <c r="M401" s="9">
        <f t="shared" si="31"/>
        <v>15</v>
      </c>
      <c r="N401" s="9" t="s">
        <v>858</v>
      </c>
      <c r="O401" s="10">
        <f t="shared" si="32"/>
        <v>912750</v>
      </c>
      <c r="P401" s="88">
        <f>O401</f>
        <v>912750</v>
      </c>
      <c r="Q401" s="10">
        <f t="shared" si="33"/>
        <v>137250</v>
      </c>
      <c r="R401" s="9">
        <f t="shared" si="34"/>
        <v>0</v>
      </c>
      <c r="S401" s="9"/>
      <c r="T401" s="4" t="s">
        <v>284</v>
      </c>
    </row>
    <row r="402" spans="1:20">
      <c r="A402" s="9">
        <v>406</v>
      </c>
      <c r="B402" s="9">
        <v>6</v>
      </c>
      <c r="C402" s="9" t="s">
        <v>15</v>
      </c>
      <c r="D402" s="9" t="s">
        <v>22</v>
      </c>
      <c r="E402" s="9" t="s">
        <v>1066</v>
      </c>
      <c r="F402" s="9" t="s">
        <v>1003</v>
      </c>
      <c r="G402" s="10">
        <v>58000</v>
      </c>
      <c r="H402" s="10">
        <f t="shared" si="35"/>
        <v>49150</v>
      </c>
      <c r="I402" s="10">
        <v>8850</v>
      </c>
      <c r="J402" s="10">
        <v>15</v>
      </c>
      <c r="K402" s="10">
        <v>10</v>
      </c>
      <c r="L402" s="9">
        <v>0</v>
      </c>
      <c r="M402" s="9">
        <f t="shared" si="31"/>
        <v>10</v>
      </c>
      <c r="N402" s="9" t="s">
        <v>1077</v>
      </c>
      <c r="O402" s="10">
        <f t="shared" si="32"/>
        <v>491500</v>
      </c>
      <c r="P402" s="88">
        <f>O402</f>
        <v>491500</v>
      </c>
      <c r="Q402" s="10">
        <f t="shared" si="33"/>
        <v>88500</v>
      </c>
      <c r="R402" s="9">
        <f t="shared" si="34"/>
        <v>5</v>
      </c>
      <c r="S402" s="9" t="s">
        <v>1076</v>
      </c>
      <c r="T402" s="4" t="s">
        <v>284</v>
      </c>
    </row>
    <row r="403" spans="1:20">
      <c r="A403" s="9">
        <v>407</v>
      </c>
      <c r="B403" s="9">
        <v>6</v>
      </c>
      <c r="C403" s="9" t="s">
        <v>15</v>
      </c>
      <c r="D403" s="9" t="s">
        <v>21</v>
      </c>
      <c r="E403" s="9" t="s">
        <v>1068</v>
      </c>
      <c r="F403" s="9" t="s">
        <v>1074</v>
      </c>
      <c r="G403" s="10">
        <v>36625</v>
      </c>
      <c r="H403" s="10">
        <f t="shared" si="35"/>
        <v>32000</v>
      </c>
      <c r="I403" s="10">
        <v>4625</v>
      </c>
      <c r="J403" s="10">
        <v>36</v>
      </c>
      <c r="K403" s="10">
        <v>38</v>
      </c>
      <c r="L403" s="9">
        <v>0</v>
      </c>
      <c r="M403" s="9">
        <f t="shared" si="31"/>
        <v>38</v>
      </c>
      <c r="N403" s="9" t="s">
        <v>1080</v>
      </c>
      <c r="O403" s="10">
        <f t="shared" ref="O403:O428" si="38">M403*H403</f>
        <v>1216000</v>
      </c>
      <c r="P403" s="88"/>
      <c r="Q403" s="10">
        <f t="shared" si="33"/>
        <v>175750</v>
      </c>
      <c r="R403" s="9">
        <f t="shared" si="34"/>
        <v>-2</v>
      </c>
      <c r="S403" s="9"/>
      <c r="T403" s="4" t="s">
        <v>284</v>
      </c>
    </row>
    <row r="404" spans="1:20">
      <c r="A404" s="9">
        <v>408</v>
      </c>
      <c r="B404" s="9">
        <v>6</v>
      </c>
      <c r="C404" s="9" t="s">
        <v>15</v>
      </c>
      <c r="D404" s="9" t="s">
        <v>21</v>
      </c>
      <c r="E404" s="9" t="s">
        <v>1069</v>
      </c>
      <c r="F404" s="9" t="s">
        <v>1074</v>
      </c>
      <c r="G404" s="10">
        <v>36625</v>
      </c>
      <c r="H404" s="10">
        <f t="shared" ref="H404" si="39">G404-I404</f>
        <v>32000</v>
      </c>
      <c r="I404" s="10">
        <v>4625</v>
      </c>
      <c r="J404" s="10">
        <v>36</v>
      </c>
      <c r="K404" s="10">
        <v>35</v>
      </c>
      <c r="L404" s="9">
        <v>0</v>
      </c>
      <c r="M404" s="9">
        <f t="shared" si="31"/>
        <v>35</v>
      </c>
      <c r="N404" s="9" t="s">
        <v>1080</v>
      </c>
      <c r="O404" s="10">
        <f t="shared" si="38"/>
        <v>1120000</v>
      </c>
      <c r="P404" s="88"/>
      <c r="Q404" s="10">
        <f t="shared" si="33"/>
        <v>161875</v>
      </c>
      <c r="R404" s="9">
        <f t="shared" si="34"/>
        <v>1</v>
      </c>
      <c r="S404" s="9"/>
      <c r="T404" s="4" t="s">
        <v>284</v>
      </c>
    </row>
    <row r="405" spans="1:20">
      <c r="A405" s="9">
        <v>409</v>
      </c>
      <c r="B405" s="9">
        <v>6</v>
      </c>
      <c r="C405" s="9" t="s">
        <v>15</v>
      </c>
      <c r="D405" s="9" t="s">
        <v>21</v>
      </c>
      <c r="E405" s="9" t="s">
        <v>1070</v>
      </c>
      <c r="F405" s="9" t="s">
        <v>1074</v>
      </c>
      <c r="G405" s="10">
        <v>36625</v>
      </c>
      <c r="H405" s="10">
        <f t="shared" si="35"/>
        <v>32000</v>
      </c>
      <c r="I405" s="10">
        <v>4625</v>
      </c>
      <c r="J405" s="10">
        <v>36</v>
      </c>
      <c r="K405" s="10">
        <v>36</v>
      </c>
      <c r="L405" s="9">
        <v>0</v>
      </c>
      <c r="M405" s="9">
        <f t="shared" si="31"/>
        <v>36</v>
      </c>
      <c r="N405" s="9" t="s">
        <v>1080</v>
      </c>
      <c r="O405" s="10">
        <f t="shared" si="38"/>
        <v>1152000</v>
      </c>
      <c r="P405" s="88"/>
      <c r="Q405" s="10">
        <f t="shared" si="33"/>
        <v>166500</v>
      </c>
      <c r="R405" s="9">
        <f t="shared" si="34"/>
        <v>0</v>
      </c>
      <c r="S405" s="9"/>
      <c r="T405" s="4" t="s">
        <v>284</v>
      </c>
    </row>
    <row r="406" spans="1:20">
      <c r="A406" s="9">
        <v>410</v>
      </c>
      <c r="B406" s="9">
        <v>6</v>
      </c>
      <c r="C406" s="9" t="s">
        <v>15</v>
      </c>
      <c r="D406" s="9" t="s">
        <v>21</v>
      </c>
      <c r="E406" s="9" t="s">
        <v>1071</v>
      </c>
      <c r="F406" s="9" t="s">
        <v>1074</v>
      </c>
      <c r="G406" s="10">
        <v>36625</v>
      </c>
      <c r="H406" s="10">
        <f t="shared" ref="H406" si="40">G406-I406</f>
        <v>32000</v>
      </c>
      <c r="I406" s="10">
        <v>4625</v>
      </c>
      <c r="J406" s="10">
        <v>36</v>
      </c>
      <c r="K406" s="10">
        <v>38</v>
      </c>
      <c r="L406" s="9">
        <v>0</v>
      </c>
      <c r="M406" s="9">
        <f t="shared" si="31"/>
        <v>38</v>
      </c>
      <c r="N406" s="9" t="s">
        <v>1080</v>
      </c>
      <c r="O406" s="10">
        <f t="shared" si="38"/>
        <v>1216000</v>
      </c>
      <c r="P406" s="88">
        <f>SUM(O403:O406)</f>
        <v>4704000</v>
      </c>
      <c r="Q406" s="10">
        <f t="shared" si="33"/>
        <v>175750</v>
      </c>
      <c r="R406" s="9">
        <f t="shared" si="34"/>
        <v>-2</v>
      </c>
      <c r="S406" s="9"/>
      <c r="T406" s="4" t="s">
        <v>284</v>
      </c>
    </row>
    <row r="407" spans="1:20">
      <c r="A407" s="9">
        <v>411</v>
      </c>
      <c r="B407" s="9">
        <v>6</v>
      </c>
      <c r="C407" s="9" t="s">
        <v>15</v>
      </c>
      <c r="D407" s="9" t="s">
        <v>22</v>
      </c>
      <c r="E407" s="9" t="s">
        <v>1072</v>
      </c>
      <c r="F407" s="9" t="s">
        <v>1013</v>
      </c>
      <c r="G407" s="10">
        <v>61000</v>
      </c>
      <c r="H407" s="10">
        <f t="shared" si="35"/>
        <v>52650</v>
      </c>
      <c r="I407" s="10">
        <v>8350</v>
      </c>
      <c r="J407" s="10">
        <v>15</v>
      </c>
      <c r="K407" s="10">
        <v>15</v>
      </c>
      <c r="L407" s="9">
        <v>0</v>
      </c>
      <c r="M407" s="9">
        <f t="shared" si="31"/>
        <v>15</v>
      </c>
      <c r="N407" s="9" t="s">
        <v>1079</v>
      </c>
      <c r="O407" s="10">
        <f t="shared" si="38"/>
        <v>789750</v>
      </c>
      <c r="P407" s="88"/>
      <c r="Q407" s="10">
        <f t="shared" si="33"/>
        <v>125250</v>
      </c>
      <c r="R407" s="9">
        <f t="shared" si="34"/>
        <v>0</v>
      </c>
      <c r="S407" s="9"/>
      <c r="T407" s="4" t="s">
        <v>284</v>
      </c>
    </row>
    <row r="408" spans="1:20">
      <c r="A408" s="9">
        <v>412</v>
      </c>
      <c r="B408" s="9">
        <v>6</v>
      </c>
      <c r="C408" s="9" t="s">
        <v>15</v>
      </c>
      <c r="D408" s="9" t="s">
        <v>22</v>
      </c>
      <c r="E408" s="9" t="s">
        <v>1073</v>
      </c>
      <c r="F408" s="9" t="s">
        <v>1013</v>
      </c>
      <c r="G408" s="10">
        <v>65000</v>
      </c>
      <c r="H408" s="10">
        <f t="shared" si="35"/>
        <v>56650</v>
      </c>
      <c r="I408" s="10">
        <v>8350</v>
      </c>
      <c r="J408" s="10">
        <v>15</v>
      </c>
      <c r="K408" s="10">
        <v>15</v>
      </c>
      <c r="L408" s="9">
        <v>0</v>
      </c>
      <c r="M408" s="9">
        <f t="shared" si="31"/>
        <v>15</v>
      </c>
      <c r="N408" s="9" t="s">
        <v>1079</v>
      </c>
      <c r="O408" s="10">
        <f t="shared" si="38"/>
        <v>849750</v>
      </c>
      <c r="P408" s="88">
        <f>SUM(O407:O408)</f>
        <v>1639500</v>
      </c>
      <c r="Q408" s="10">
        <f t="shared" si="33"/>
        <v>125250</v>
      </c>
      <c r="R408" s="9">
        <f t="shared" si="34"/>
        <v>0</v>
      </c>
      <c r="S408" s="9"/>
      <c r="T408" s="4" t="s">
        <v>284</v>
      </c>
    </row>
    <row r="409" spans="1:20">
      <c r="A409" s="9">
        <v>413</v>
      </c>
      <c r="B409" s="9">
        <v>7</v>
      </c>
      <c r="C409" s="9" t="s">
        <v>15</v>
      </c>
      <c r="D409" s="9" t="s">
        <v>21</v>
      </c>
      <c r="E409" s="9" t="s">
        <v>124</v>
      </c>
      <c r="F409" s="9" t="s">
        <v>509</v>
      </c>
      <c r="G409" s="10">
        <v>89050</v>
      </c>
      <c r="H409" s="10">
        <f t="shared" si="35"/>
        <v>80500</v>
      </c>
      <c r="I409" s="10">
        <v>8550</v>
      </c>
      <c r="J409" s="10">
        <f>L218</f>
        <v>2</v>
      </c>
      <c r="K409" s="10">
        <v>2</v>
      </c>
      <c r="L409" s="9">
        <v>0</v>
      </c>
      <c r="M409" s="9">
        <f t="shared" ref="M409" si="41">K409-L409</f>
        <v>2</v>
      </c>
      <c r="N409" s="9" t="s">
        <v>616</v>
      </c>
      <c r="O409" s="10">
        <f t="shared" si="38"/>
        <v>161000</v>
      </c>
      <c r="P409" s="88"/>
      <c r="Q409" s="10">
        <f t="shared" si="33"/>
        <v>17100</v>
      </c>
      <c r="R409" s="9">
        <f t="shared" si="34"/>
        <v>0</v>
      </c>
      <c r="S409" s="9" t="s">
        <v>1102</v>
      </c>
      <c r="T409" s="4" t="s">
        <v>284</v>
      </c>
    </row>
    <row r="410" spans="1:20">
      <c r="A410" s="9">
        <v>414</v>
      </c>
      <c r="B410" s="9">
        <v>7</v>
      </c>
      <c r="C410" s="9" t="s">
        <v>15</v>
      </c>
      <c r="D410" s="9" t="s">
        <v>21</v>
      </c>
      <c r="E410" s="9" t="s">
        <v>122</v>
      </c>
      <c r="F410" s="9" t="s">
        <v>509</v>
      </c>
      <c r="G410" s="10">
        <v>88050</v>
      </c>
      <c r="H410" s="10">
        <f>G410-I410</f>
        <v>79500</v>
      </c>
      <c r="I410" s="10">
        <v>8550</v>
      </c>
      <c r="J410" s="10">
        <f>L253</f>
        <v>3</v>
      </c>
      <c r="K410" s="10">
        <v>3</v>
      </c>
      <c r="L410" s="9">
        <v>0</v>
      </c>
      <c r="M410" s="9">
        <f>K410-L410</f>
        <v>3</v>
      </c>
      <c r="N410" s="9" t="s">
        <v>783</v>
      </c>
      <c r="O410" s="10">
        <f t="shared" si="38"/>
        <v>238500</v>
      </c>
      <c r="P410" s="88"/>
      <c r="Q410" s="10">
        <f t="shared" ref="Q410:Q428" si="42">I410*M410</f>
        <v>25650</v>
      </c>
      <c r="R410" s="9">
        <f t="shared" ref="R410:R428" si="43">J410-K410</f>
        <v>0</v>
      </c>
      <c r="S410" s="9" t="s">
        <v>1102</v>
      </c>
      <c r="T410" s="4" t="s">
        <v>284</v>
      </c>
    </row>
    <row r="411" spans="1:20">
      <c r="A411" s="9">
        <v>415</v>
      </c>
      <c r="B411" s="9">
        <v>7</v>
      </c>
      <c r="C411" s="9" t="s">
        <v>15</v>
      </c>
      <c r="D411" s="9" t="s">
        <v>22</v>
      </c>
      <c r="E411" s="9" t="s">
        <v>503</v>
      </c>
      <c r="F411" s="9" t="s">
        <v>509</v>
      </c>
      <c r="G411" s="10">
        <v>71350</v>
      </c>
      <c r="H411" s="10">
        <f t="shared" ref="H411:H428" si="44">G411-I411</f>
        <v>63400</v>
      </c>
      <c r="I411" s="10">
        <v>7950</v>
      </c>
      <c r="J411" s="10">
        <f>L155</f>
        <v>3</v>
      </c>
      <c r="K411" s="10">
        <v>3</v>
      </c>
      <c r="L411" s="9">
        <v>0</v>
      </c>
      <c r="M411" s="9">
        <f t="shared" ref="M411:M428" si="45">K411-L411</f>
        <v>3</v>
      </c>
      <c r="N411" s="9"/>
      <c r="O411" s="10">
        <f t="shared" si="38"/>
        <v>190200</v>
      </c>
      <c r="P411" s="88"/>
      <c r="Q411" s="10">
        <f t="shared" si="42"/>
        <v>23850</v>
      </c>
      <c r="R411" s="9">
        <f t="shared" si="43"/>
        <v>0</v>
      </c>
      <c r="S411" s="9" t="s">
        <v>1102</v>
      </c>
      <c r="T411" s="4" t="s">
        <v>284</v>
      </c>
    </row>
    <row r="412" spans="1:20">
      <c r="A412" s="9">
        <v>416</v>
      </c>
      <c r="B412" s="9">
        <v>7</v>
      </c>
      <c r="C412" s="9" t="s">
        <v>15</v>
      </c>
      <c r="D412" s="9" t="s">
        <v>22</v>
      </c>
      <c r="E412" s="9" t="s">
        <v>718</v>
      </c>
      <c r="F412" s="9" t="s">
        <v>509</v>
      </c>
      <c r="G412" s="10">
        <v>67350</v>
      </c>
      <c r="H412" s="10">
        <f t="shared" si="44"/>
        <v>59400</v>
      </c>
      <c r="I412" s="10">
        <v>7950</v>
      </c>
      <c r="J412" s="10">
        <f>L251</f>
        <v>11</v>
      </c>
      <c r="K412" s="10">
        <v>11</v>
      </c>
      <c r="L412" s="9">
        <v>0</v>
      </c>
      <c r="M412" s="9">
        <f t="shared" si="45"/>
        <v>11</v>
      </c>
      <c r="N412" s="9" t="s">
        <v>795</v>
      </c>
      <c r="O412" s="10">
        <f t="shared" si="38"/>
        <v>653400</v>
      </c>
      <c r="P412" s="88"/>
      <c r="Q412" s="10">
        <f t="shared" si="42"/>
        <v>87450</v>
      </c>
      <c r="R412" s="9">
        <f t="shared" si="43"/>
        <v>0</v>
      </c>
      <c r="S412" s="9" t="s">
        <v>1102</v>
      </c>
      <c r="T412" s="4" t="s">
        <v>284</v>
      </c>
    </row>
    <row r="413" spans="1:20">
      <c r="A413" s="9">
        <v>417</v>
      </c>
      <c r="B413" s="9">
        <v>7</v>
      </c>
      <c r="C413" s="9" t="s">
        <v>15</v>
      </c>
      <c r="D413" s="9" t="s">
        <v>22</v>
      </c>
      <c r="E413" s="9" t="s">
        <v>717</v>
      </c>
      <c r="F413" s="9" t="s">
        <v>509</v>
      </c>
      <c r="G413" s="10">
        <v>69550</v>
      </c>
      <c r="H413" s="10">
        <f t="shared" si="44"/>
        <v>62100</v>
      </c>
      <c r="I413" s="10">
        <v>7450</v>
      </c>
      <c r="J413" s="10">
        <f>L250</f>
        <v>8</v>
      </c>
      <c r="K413" s="10">
        <v>8</v>
      </c>
      <c r="L413" s="9">
        <v>0</v>
      </c>
      <c r="M413" s="9">
        <f t="shared" si="45"/>
        <v>8</v>
      </c>
      <c r="N413" s="9" t="s">
        <v>794</v>
      </c>
      <c r="O413" s="10">
        <f t="shared" si="38"/>
        <v>496800</v>
      </c>
      <c r="P413" s="88"/>
      <c r="Q413" s="10">
        <f t="shared" si="42"/>
        <v>59600</v>
      </c>
      <c r="R413" s="9">
        <f t="shared" si="43"/>
        <v>0</v>
      </c>
      <c r="S413" s="9" t="s">
        <v>1102</v>
      </c>
      <c r="T413" s="4" t="s">
        <v>284</v>
      </c>
    </row>
    <row r="414" spans="1:20">
      <c r="A414" s="9">
        <v>418</v>
      </c>
      <c r="B414" s="9">
        <v>7</v>
      </c>
      <c r="C414" s="9" t="s">
        <v>15</v>
      </c>
      <c r="D414" s="9" t="s">
        <v>21</v>
      </c>
      <c r="E414" s="9" t="s">
        <v>1095</v>
      </c>
      <c r="F414" s="9" t="s">
        <v>509</v>
      </c>
      <c r="G414" s="10">
        <v>92000</v>
      </c>
      <c r="H414" s="10">
        <f t="shared" si="44"/>
        <v>83450</v>
      </c>
      <c r="I414" s="10">
        <v>8550</v>
      </c>
      <c r="J414" s="10">
        <v>36</v>
      </c>
      <c r="K414" s="10">
        <v>36</v>
      </c>
      <c r="L414" s="9">
        <v>0</v>
      </c>
      <c r="M414" s="9">
        <f t="shared" si="45"/>
        <v>36</v>
      </c>
      <c r="N414" s="9" t="s">
        <v>1097</v>
      </c>
      <c r="O414" s="10">
        <f t="shared" si="38"/>
        <v>3004200</v>
      </c>
      <c r="P414" s="88"/>
      <c r="Q414" s="10">
        <f t="shared" si="42"/>
        <v>307800</v>
      </c>
      <c r="R414" s="9">
        <f t="shared" si="43"/>
        <v>0</v>
      </c>
      <c r="S414" s="9"/>
      <c r="T414" s="4" t="s">
        <v>284</v>
      </c>
    </row>
    <row r="415" spans="1:20">
      <c r="A415" s="9">
        <v>419</v>
      </c>
      <c r="B415" s="9">
        <v>7</v>
      </c>
      <c r="C415" s="9" t="s">
        <v>15</v>
      </c>
      <c r="D415" s="9" t="s">
        <v>21</v>
      </c>
      <c r="E415" s="9" t="s">
        <v>1096</v>
      </c>
      <c r="F415" s="9" t="s">
        <v>509</v>
      </c>
      <c r="G415" s="10">
        <v>84000</v>
      </c>
      <c r="H415" s="10">
        <f t="shared" si="44"/>
        <v>75450</v>
      </c>
      <c r="I415" s="10">
        <v>8550</v>
      </c>
      <c r="J415" s="10">
        <v>36</v>
      </c>
      <c r="K415" s="10">
        <v>40</v>
      </c>
      <c r="L415" s="9">
        <v>0</v>
      </c>
      <c r="M415" s="9">
        <f t="shared" si="45"/>
        <v>40</v>
      </c>
      <c r="N415" s="9" t="s">
        <v>1097</v>
      </c>
      <c r="O415" s="10">
        <f t="shared" si="38"/>
        <v>3018000</v>
      </c>
      <c r="P415" s="88">
        <f>SUM(O409:O415)</f>
        <v>7762100</v>
      </c>
      <c r="Q415" s="10">
        <f t="shared" si="42"/>
        <v>342000</v>
      </c>
      <c r="R415" s="9">
        <f t="shared" si="43"/>
        <v>-4</v>
      </c>
      <c r="S415" s="9"/>
      <c r="T415" s="4" t="s">
        <v>284</v>
      </c>
    </row>
    <row r="416" spans="1:20">
      <c r="A416" s="9">
        <v>420</v>
      </c>
      <c r="B416" s="9">
        <v>7</v>
      </c>
      <c r="C416" s="9" t="s">
        <v>15</v>
      </c>
      <c r="D416" s="9" t="s">
        <v>22</v>
      </c>
      <c r="E416" s="9" t="s">
        <v>776</v>
      </c>
      <c r="F416" s="9" t="s">
        <v>778</v>
      </c>
      <c r="G416" s="10">
        <v>65000</v>
      </c>
      <c r="H416" s="10">
        <f t="shared" si="44"/>
        <v>55650</v>
      </c>
      <c r="I416" s="10">
        <v>9350</v>
      </c>
      <c r="J416" s="10">
        <v>1</v>
      </c>
      <c r="K416" s="10">
        <v>1</v>
      </c>
      <c r="L416" s="9">
        <v>0</v>
      </c>
      <c r="M416" s="9">
        <f t="shared" si="45"/>
        <v>1</v>
      </c>
      <c r="N416" s="9" t="s">
        <v>1100</v>
      </c>
      <c r="O416" s="10">
        <f t="shared" si="38"/>
        <v>55650</v>
      </c>
      <c r="P416" s="88"/>
      <c r="Q416" s="10">
        <f t="shared" si="42"/>
        <v>9350</v>
      </c>
      <c r="R416" s="9">
        <f t="shared" si="43"/>
        <v>0</v>
      </c>
      <c r="S416" s="9" t="s">
        <v>1102</v>
      </c>
      <c r="T416" s="4" t="s">
        <v>284</v>
      </c>
    </row>
    <row r="417" spans="1:20">
      <c r="A417" s="9">
        <v>421</v>
      </c>
      <c r="B417" s="9">
        <v>7</v>
      </c>
      <c r="C417" s="9" t="s">
        <v>15</v>
      </c>
      <c r="D417" s="9" t="s">
        <v>22</v>
      </c>
      <c r="E417" s="9" t="s">
        <v>1091</v>
      </c>
      <c r="F417" s="9" t="s">
        <v>778</v>
      </c>
      <c r="G417" s="10">
        <v>66000</v>
      </c>
      <c r="H417" s="10">
        <f t="shared" si="44"/>
        <v>56650</v>
      </c>
      <c r="I417" s="10">
        <v>9350</v>
      </c>
      <c r="J417" s="10">
        <v>15</v>
      </c>
      <c r="K417" s="10">
        <v>15</v>
      </c>
      <c r="L417" s="9">
        <v>3</v>
      </c>
      <c r="M417" s="9">
        <f t="shared" si="45"/>
        <v>12</v>
      </c>
      <c r="N417" s="9" t="s">
        <v>1100</v>
      </c>
      <c r="O417" s="10">
        <f t="shared" si="38"/>
        <v>679800</v>
      </c>
      <c r="P417" s="88"/>
      <c r="Q417" s="10">
        <f t="shared" si="42"/>
        <v>112200</v>
      </c>
      <c r="R417" s="9">
        <f t="shared" si="43"/>
        <v>0</v>
      </c>
      <c r="S417" s="9" t="s">
        <v>1103</v>
      </c>
      <c r="T417" s="4" t="s">
        <v>284</v>
      </c>
    </row>
    <row r="418" spans="1:20">
      <c r="A418" s="9">
        <v>422</v>
      </c>
      <c r="B418" s="9">
        <v>7</v>
      </c>
      <c r="C418" s="9" t="s">
        <v>15</v>
      </c>
      <c r="D418" s="9" t="s">
        <v>22</v>
      </c>
      <c r="E418" s="9" t="s">
        <v>1092</v>
      </c>
      <c r="F418" s="9" t="s">
        <v>778</v>
      </c>
      <c r="G418" s="10">
        <v>66000</v>
      </c>
      <c r="H418" s="10">
        <f t="shared" si="44"/>
        <v>56650</v>
      </c>
      <c r="I418" s="10">
        <v>9350</v>
      </c>
      <c r="J418" s="10">
        <v>15</v>
      </c>
      <c r="K418" s="10">
        <v>15</v>
      </c>
      <c r="L418" s="9">
        <v>0</v>
      </c>
      <c r="M418" s="9">
        <f t="shared" si="45"/>
        <v>15</v>
      </c>
      <c r="N418" s="9" t="s">
        <v>1100</v>
      </c>
      <c r="O418" s="10">
        <f t="shared" si="38"/>
        <v>849750</v>
      </c>
      <c r="P418" s="88">
        <f>SUM(O416:O418)</f>
        <v>1585200</v>
      </c>
      <c r="Q418" s="10">
        <f t="shared" si="42"/>
        <v>140250</v>
      </c>
      <c r="R418" s="9">
        <f t="shared" si="43"/>
        <v>0</v>
      </c>
      <c r="S418" s="9"/>
      <c r="T418" s="4" t="s">
        <v>284</v>
      </c>
    </row>
    <row r="419" spans="1:20">
      <c r="A419" s="9">
        <v>423</v>
      </c>
      <c r="B419" s="9">
        <v>7</v>
      </c>
      <c r="C419" s="9" t="s">
        <v>15</v>
      </c>
      <c r="D419" s="9" t="s">
        <v>21</v>
      </c>
      <c r="E419" s="9" t="s">
        <v>1093</v>
      </c>
      <c r="F419" s="9" t="s">
        <v>777</v>
      </c>
      <c r="G419" s="10">
        <v>95000</v>
      </c>
      <c r="H419" s="10">
        <f t="shared" si="44"/>
        <v>86250</v>
      </c>
      <c r="I419" s="10">
        <v>8750</v>
      </c>
      <c r="J419" s="10">
        <v>36</v>
      </c>
      <c r="K419" s="10">
        <v>36</v>
      </c>
      <c r="L419" s="9">
        <v>2</v>
      </c>
      <c r="M419" s="9">
        <f t="shared" si="45"/>
        <v>34</v>
      </c>
      <c r="N419" s="9" t="s">
        <v>1099</v>
      </c>
      <c r="O419" s="10">
        <f t="shared" si="38"/>
        <v>2932500</v>
      </c>
      <c r="P419" s="88">
        <f>O419</f>
        <v>2932500</v>
      </c>
      <c r="Q419" s="10">
        <f t="shared" si="42"/>
        <v>297500</v>
      </c>
      <c r="R419" s="9">
        <f t="shared" si="43"/>
        <v>0</v>
      </c>
      <c r="S419" s="9"/>
      <c r="T419" s="4" t="s">
        <v>284</v>
      </c>
    </row>
    <row r="420" spans="1:20">
      <c r="A420" s="9">
        <v>424</v>
      </c>
      <c r="B420" s="9">
        <v>7</v>
      </c>
      <c r="C420" s="9" t="s">
        <v>15</v>
      </c>
      <c r="D420" s="9" t="s">
        <v>22</v>
      </c>
      <c r="E420" s="9" t="s">
        <v>1094</v>
      </c>
      <c r="F420" s="9" t="s">
        <v>553</v>
      </c>
      <c r="G420" s="10">
        <v>70150</v>
      </c>
      <c r="H420" s="10">
        <f t="shared" si="44"/>
        <v>61500</v>
      </c>
      <c r="I420" s="10">
        <v>8650</v>
      </c>
      <c r="J420" s="10">
        <v>36</v>
      </c>
      <c r="K420" s="10">
        <v>36</v>
      </c>
      <c r="L420" s="9">
        <v>0</v>
      </c>
      <c r="M420" s="9">
        <f t="shared" si="45"/>
        <v>36</v>
      </c>
      <c r="N420" s="9" t="s">
        <v>1098</v>
      </c>
      <c r="O420" s="10">
        <f t="shared" si="38"/>
        <v>2214000</v>
      </c>
      <c r="P420" s="88">
        <f>O420</f>
        <v>2214000</v>
      </c>
      <c r="Q420" s="10">
        <f t="shared" si="42"/>
        <v>311400</v>
      </c>
      <c r="R420" s="9">
        <f t="shared" si="43"/>
        <v>0</v>
      </c>
      <c r="S420" s="9"/>
      <c r="T420" s="4" t="s">
        <v>284</v>
      </c>
    </row>
    <row r="421" spans="1:20">
      <c r="A421" s="13">
        <v>425</v>
      </c>
      <c r="B421" s="13">
        <v>9</v>
      </c>
      <c r="C421" s="13" t="s">
        <v>15</v>
      </c>
      <c r="D421" s="13" t="s">
        <v>22</v>
      </c>
      <c r="E421" s="13" t="s">
        <v>1106</v>
      </c>
      <c r="F421" s="13" t="s">
        <v>1107</v>
      </c>
      <c r="G421" s="27">
        <v>50300</v>
      </c>
      <c r="H421" s="27">
        <f t="shared" si="44"/>
        <v>42500</v>
      </c>
      <c r="I421" s="27">
        <v>7800</v>
      </c>
      <c r="J421" s="27">
        <v>36</v>
      </c>
      <c r="K421" s="27">
        <v>35</v>
      </c>
      <c r="L421" s="13">
        <v>0</v>
      </c>
      <c r="M421" s="13">
        <f t="shared" si="45"/>
        <v>35</v>
      </c>
      <c r="N421" s="13" t="s">
        <v>1118</v>
      </c>
      <c r="O421" s="27">
        <f t="shared" si="38"/>
        <v>1487500</v>
      </c>
      <c r="P421" s="89">
        <f>O421</f>
        <v>1487500</v>
      </c>
      <c r="Q421" s="27">
        <f t="shared" si="42"/>
        <v>273000</v>
      </c>
      <c r="R421" s="13">
        <f t="shared" si="43"/>
        <v>1</v>
      </c>
      <c r="S421" s="13" t="s">
        <v>1128</v>
      </c>
    </row>
    <row r="422" spans="1:20">
      <c r="A422" s="13">
        <v>426</v>
      </c>
      <c r="B422" s="13">
        <v>9</v>
      </c>
      <c r="C422" s="13" t="s">
        <v>15</v>
      </c>
      <c r="D422" s="13" t="s">
        <v>21</v>
      </c>
      <c r="E422" s="13" t="s">
        <v>1113</v>
      </c>
      <c r="F422" s="13" t="s">
        <v>922</v>
      </c>
      <c r="G422" s="27">
        <v>80000</v>
      </c>
      <c r="H422" s="27">
        <f t="shared" si="44"/>
        <v>74900</v>
      </c>
      <c r="I422" s="27">
        <v>5100</v>
      </c>
      <c r="J422" s="27">
        <v>36</v>
      </c>
      <c r="K422" s="27">
        <v>36</v>
      </c>
      <c r="M422" s="13">
        <f t="shared" si="45"/>
        <v>36</v>
      </c>
      <c r="N422" s="13" t="s">
        <v>619</v>
      </c>
      <c r="O422" s="27">
        <f t="shared" si="38"/>
        <v>2696400</v>
      </c>
      <c r="P422" s="89">
        <f>O422</f>
        <v>2696400</v>
      </c>
      <c r="Q422" s="27">
        <f t="shared" si="42"/>
        <v>183600</v>
      </c>
      <c r="R422" s="13">
        <f t="shared" si="43"/>
        <v>0</v>
      </c>
    </row>
    <row r="423" spans="1:20">
      <c r="A423" s="13">
        <v>427</v>
      </c>
      <c r="B423" s="13">
        <v>9</v>
      </c>
      <c r="C423" s="13" t="s">
        <v>15</v>
      </c>
      <c r="D423" s="13" t="s">
        <v>22</v>
      </c>
      <c r="E423" s="13" t="s">
        <v>979</v>
      </c>
      <c r="F423" s="13" t="s">
        <v>980</v>
      </c>
      <c r="G423" s="27">
        <v>65000</v>
      </c>
      <c r="H423" s="27">
        <f t="shared" si="44"/>
        <v>56150</v>
      </c>
      <c r="I423" s="27">
        <v>8850</v>
      </c>
      <c r="J423" s="27">
        <f>R363</f>
        <v>10</v>
      </c>
      <c r="K423" s="27">
        <v>10</v>
      </c>
      <c r="L423" s="13">
        <v>0</v>
      </c>
      <c r="M423" s="13">
        <f t="shared" si="45"/>
        <v>10</v>
      </c>
      <c r="N423" s="97" t="s">
        <v>982</v>
      </c>
      <c r="O423" s="27">
        <f t="shared" si="38"/>
        <v>561500</v>
      </c>
      <c r="Q423" s="27">
        <f t="shared" si="42"/>
        <v>88500</v>
      </c>
      <c r="R423" s="13">
        <f t="shared" si="43"/>
        <v>0</v>
      </c>
      <c r="S423" s="13" t="s">
        <v>1124</v>
      </c>
    </row>
    <row r="424" spans="1:20">
      <c r="A424" s="13">
        <v>428</v>
      </c>
      <c r="B424" s="13">
        <v>9</v>
      </c>
      <c r="C424" s="13" t="s">
        <v>15</v>
      </c>
      <c r="D424" s="13" t="s">
        <v>22</v>
      </c>
      <c r="E424" s="13" t="s">
        <v>1108</v>
      </c>
      <c r="F424" s="13" t="s">
        <v>980</v>
      </c>
      <c r="G424" s="27">
        <v>72500</v>
      </c>
      <c r="H424" s="27">
        <f t="shared" si="44"/>
        <v>68650</v>
      </c>
      <c r="I424" s="27">
        <f>8850-5000</f>
        <v>3850</v>
      </c>
      <c r="J424" s="27">
        <v>15</v>
      </c>
      <c r="K424" s="27">
        <v>6</v>
      </c>
      <c r="L424" s="13">
        <v>0</v>
      </c>
      <c r="M424" s="13">
        <f t="shared" si="45"/>
        <v>6</v>
      </c>
      <c r="N424" s="97" t="s">
        <v>982</v>
      </c>
      <c r="O424" s="27">
        <f t="shared" si="38"/>
        <v>411900</v>
      </c>
      <c r="P424" s="89">
        <f>SUM(O423:O424)</f>
        <v>973400</v>
      </c>
      <c r="Q424" s="27">
        <f t="shared" si="42"/>
        <v>23100</v>
      </c>
      <c r="R424" s="13">
        <f t="shared" si="43"/>
        <v>9</v>
      </c>
      <c r="S424" s="13" t="s">
        <v>1127</v>
      </c>
    </row>
    <row r="425" spans="1:20">
      <c r="A425" s="13">
        <v>429</v>
      </c>
      <c r="B425" s="13">
        <v>9</v>
      </c>
      <c r="C425" s="13" t="s">
        <v>15</v>
      </c>
      <c r="D425" s="13" t="s">
        <v>21</v>
      </c>
      <c r="E425" s="13" t="s">
        <v>1109</v>
      </c>
      <c r="F425" s="13" t="s">
        <v>71</v>
      </c>
      <c r="G425" s="27">
        <v>80000</v>
      </c>
      <c r="H425" s="27">
        <f t="shared" si="44"/>
        <v>75000</v>
      </c>
      <c r="I425" s="27">
        <v>5000</v>
      </c>
      <c r="J425" s="27">
        <v>36</v>
      </c>
      <c r="K425" s="27">
        <v>36</v>
      </c>
      <c r="L425" s="13">
        <v>0</v>
      </c>
      <c r="M425" s="13">
        <f t="shared" si="45"/>
        <v>36</v>
      </c>
      <c r="N425" s="13" t="s">
        <v>1122</v>
      </c>
      <c r="O425" s="27">
        <f t="shared" si="38"/>
        <v>2700000</v>
      </c>
      <c r="P425" s="89">
        <f>O425</f>
        <v>2700000</v>
      </c>
      <c r="Q425" s="27">
        <f t="shared" si="42"/>
        <v>180000</v>
      </c>
      <c r="R425" s="13">
        <f t="shared" si="43"/>
        <v>0</v>
      </c>
    </row>
    <row r="426" spans="1:20">
      <c r="A426" s="13">
        <v>430</v>
      </c>
      <c r="B426" s="13">
        <v>9</v>
      </c>
      <c r="C426" s="13" t="s">
        <v>15</v>
      </c>
      <c r="D426" s="13" t="s">
        <v>21</v>
      </c>
      <c r="E426" s="13" t="s">
        <v>1110</v>
      </c>
      <c r="F426" s="13" t="s">
        <v>1114</v>
      </c>
      <c r="G426" s="27">
        <v>49000</v>
      </c>
      <c r="H426" s="27">
        <f t="shared" si="44"/>
        <v>43825</v>
      </c>
      <c r="I426" s="27">
        <v>5175</v>
      </c>
      <c r="J426" s="27">
        <v>36</v>
      </c>
      <c r="K426" s="27">
        <v>22</v>
      </c>
      <c r="L426" s="13">
        <v>0</v>
      </c>
      <c r="M426" s="13">
        <f t="shared" si="45"/>
        <v>22</v>
      </c>
      <c r="N426" s="13" t="s">
        <v>1123</v>
      </c>
      <c r="O426" s="27">
        <f t="shared" si="38"/>
        <v>964150</v>
      </c>
      <c r="Q426" s="27">
        <f t="shared" si="42"/>
        <v>113850</v>
      </c>
      <c r="R426" s="13">
        <f t="shared" si="43"/>
        <v>14</v>
      </c>
      <c r="S426" s="13" t="s">
        <v>1125</v>
      </c>
    </row>
    <row r="427" spans="1:20">
      <c r="A427" s="13">
        <v>431</v>
      </c>
      <c r="B427" s="13">
        <v>9</v>
      </c>
      <c r="C427" s="13" t="s">
        <v>15</v>
      </c>
      <c r="D427" s="13" t="s">
        <v>21</v>
      </c>
      <c r="E427" s="13" t="s">
        <v>1111</v>
      </c>
      <c r="F427" s="13" t="s">
        <v>1114</v>
      </c>
      <c r="G427" s="27">
        <v>66000</v>
      </c>
      <c r="H427" s="27">
        <f t="shared" si="44"/>
        <v>59450</v>
      </c>
      <c r="I427" s="27">
        <v>6550</v>
      </c>
      <c r="J427" s="27">
        <v>36</v>
      </c>
      <c r="K427" s="27">
        <v>36</v>
      </c>
      <c r="L427" s="13">
        <v>1</v>
      </c>
      <c r="M427" s="13">
        <f t="shared" si="45"/>
        <v>35</v>
      </c>
      <c r="N427" s="13" t="s">
        <v>1120</v>
      </c>
      <c r="O427" s="27">
        <f t="shared" si="38"/>
        <v>2080750</v>
      </c>
      <c r="Q427" s="27">
        <f t="shared" si="42"/>
        <v>229250</v>
      </c>
      <c r="R427" s="13">
        <f t="shared" si="43"/>
        <v>0</v>
      </c>
      <c r="S427" s="13" t="s">
        <v>1126</v>
      </c>
    </row>
    <row r="428" spans="1:20">
      <c r="A428" s="13">
        <v>432</v>
      </c>
      <c r="B428" s="13">
        <v>9</v>
      </c>
      <c r="C428" s="13" t="s">
        <v>15</v>
      </c>
      <c r="D428" s="13" t="s">
        <v>21</v>
      </c>
      <c r="E428" s="13" t="s">
        <v>1112</v>
      </c>
      <c r="F428" s="13" t="s">
        <v>1114</v>
      </c>
      <c r="G428" s="27">
        <v>65000</v>
      </c>
      <c r="H428" s="27">
        <f t="shared" si="44"/>
        <v>59125</v>
      </c>
      <c r="I428" s="27">
        <v>5875</v>
      </c>
      <c r="J428" s="27">
        <v>36</v>
      </c>
      <c r="K428" s="27">
        <v>35</v>
      </c>
      <c r="L428" s="13">
        <v>0</v>
      </c>
      <c r="M428" s="13">
        <f t="shared" si="45"/>
        <v>35</v>
      </c>
      <c r="N428" s="13" t="s">
        <v>1119</v>
      </c>
      <c r="O428" s="27">
        <f t="shared" si="38"/>
        <v>2069375</v>
      </c>
      <c r="P428" s="89">
        <f>SUM(O426:O428)</f>
        <v>5114275</v>
      </c>
      <c r="Q428" s="27">
        <f t="shared" si="42"/>
        <v>205625</v>
      </c>
      <c r="R428" s="13">
        <f t="shared" si="43"/>
        <v>1</v>
      </c>
    </row>
    <row r="429" spans="1:20">
      <c r="A429" s="13">
        <v>433</v>
      </c>
      <c r="B429" s="13">
        <v>9</v>
      </c>
      <c r="C429" s="13" t="s">
        <v>15</v>
      </c>
      <c r="D429" s="97" t="s">
        <v>22</v>
      </c>
      <c r="E429" s="97" t="s">
        <v>1042</v>
      </c>
      <c r="F429" s="97" t="s">
        <v>427</v>
      </c>
      <c r="G429" s="98">
        <v>43000</v>
      </c>
      <c r="H429" s="98">
        <f>G429-I429</f>
        <v>38025</v>
      </c>
      <c r="I429" s="98">
        <v>4975</v>
      </c>
      <c r="J429" s="98">
        <v>36</v>
      </c>
      <c r="K429" s="98">
        <v>36</v>
      </c>
      <c r="L429" s="97"/>
      <c r="M429" s="97">
        <f>K429-L429</f>
        <v>36</v>
      </c>
      <c r="N429" s="97" t="s">
        <v>1052</v>
      </c>
      <c r="O429" s="98">
        <f>M429*H429</f>
        <v>1368900</v>
      </c>
      <c r="P429" s="89">
        <f>O429</f>
        <v>1368900</v>
      </c>
      <c r="Q429" s="27">
        <f>I429*M429</f>
        <v>179100</v>
      </c>
      <c r="R429" s="13">
        <f>J429-K429</f>
        <v>0</v>
      </c>
    </row>
    <row r="430" spans="1:20">
      <c r="A430" s="13">
        <v>434</v>
      </c>
      <c r="B430" s="13">
        <v>9</v>
      </c>
      <c r="C430" s="13" t="s">
        <v>15</v>
      </c>
      <c r="D430" s="13" t="s">
        <v>21</v>
      </c>
      <c r="E430" s="13" t="s">
        <v>1115</v>
      </c>
      <c r="F430" s="13" t="s">
        <v>1116</v>
      </c>
      <c r="G430" s="27">
        <v>41500</v>
      </c>
      <c r="H430" s="27">
        <f>G430-I430</f>
        <v>35500</v>
      </c>
      <c r="I430" s="27">
        <v>6000</v>
      </c>
      <c r="J430" s="98">
        <v>36</v>
      </c>
      <c r="K430" s="98">
        <v>36</v>
      </c>
      <c r="L430" s="13">
        <v>1</v>
      </c>
      <c r="M430" s="97">
        <f t="shared" ref="M430:M431" si="46">K430-L430</f>
        <v>35</v>
      </c>
      <c r="N430" s="13" t="s">
        <v>1121</v>
      </c>
      <c r="O430" s="98">
        <f t="shared" ref="O430:O431" si="47">M430*H430</f>
        <v>1242500</v>
      </c>
      <c r="P430" s="89">
        <f>O430</f>
        <v>1242500</v>
      </c>
      <c r="Q430" s="27">
        <f t="shared" ref="Q430:Q431" si="48">I430*M430</f>
        <v>210000</v>
      </c>
      <c r="R430" s="13">
        <f t="shared" ref="R430:R431" si="49">J430-K430</f>
        <v>0</v>
      </c>
    </row>
    <row r="431" spans="1:20">
      <c r="A431" s="13">
        <v>435</v>
      </c>
      <c r="B431" s="13">
        <v>9</v>
      </c>
      <c r="C431" s="13" t="s">
        <v>15</v>
      </c>
      <c r="D431" s="13" t="s">
        <v>21</v>
      </c>
      <c r="E431" s="13" t="s">
        <v>1117</v>
      </c>
      <c r="F431" s="13" t="s">
        <v>754</v>
      </c>
      <c r="G431" s="27">
        <v>30000</v>
      </c>
      <c r="H431" s="27">
        <f>G431-I431</f>
        <v>24500</v>
      </c>
      <c r="I431" s="27">
        <v>5500</v>
      </c>
      <c r="J431" s="98">
        <v>36</v>
      </c>
      <c r="K431" s="98">
        <v>36</v>
      </c>
      <c r="M431" s="97">
        <f t="shared" si="46"/>
        <v>36</v>
      </c>
      <c r="N431" s="13" t="s">
        <v>857</v>
      </c>
      <c r="O431" s="98">
        <f t="shared" si="47"/>
        <v>882000</v>
      </c>
      <c r="P431" s="89">
        <f>O431</f>
        <v>882000</v>
      </c>
      <c r="Q431" s="27">
        <f t="shared" si="48"/>
        <v>198000</v>
      </c>
      <c r="R431" s="13">
        <f t="shared" si="49"/>
        <v>0</v>
      </c>
    </row>
  </sheetData>
  <autoFilter ref="A1:U431"/>
  <dataValidations disablePrompts="1" count="4">
    <dataValidation type="list" allowBlank="1" showInputMessage="1" showErrorMessage="1" sqref="D2:D8">
      <formula1>$AL$2:$AL$3</formula1>
    </dataValidation>
    <dataValidation type="list" allowBlank="1" showInputMessage="1" showErrorMessage="1" sqref="C2:C8">
      <formula1>$AM$2:$AM$13</formula1>
    </dataValidation>
    <dataValidation type="list" allowBlank="1" showInputMessage="1" showErrorMessage="1" sqref="T2:T420">
      <formula1>$AO$2:$AO$6</formula1>
    </dataValidation>
    <dataValidation type="list" allowBlank="1" showInputMessage="1" showErrorMessage="1" sqref="F2:F22 E2:E8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showGridLines="0" workbookViewId="0">
      <pane ySplit="3" topLeftCell="A25" activePane="bottomLeft" state="frozen"/>
      <selection pane="bottomLeft" activeCell="N32" sqref="N3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18" t="s">
        <v>917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18" t="s">
        <v>918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15" customFormat="1" ht="9" customHeight="1"/>
    <row r="6" spans="1:9" s="15" customFormat="1">
      <c r="A6" s="15" t="s">
        <v>3</v>
      </c>
      <c r="B6" s="15" t="s">
        <v>916</v>
      </c>
    </row>
    <row r="7" spans="1:9" s="15" customFormat="1">
      <c r="A7" s="15" t="s">
        <v>208</v>
      </c>
      <c r="B7" s="15" t="s">
        <v>217</v>
      </c>
    </row>
    <row r="8" spans="1:9" s="15" customFormat="1"/>
    <row r="9" spans="1:9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9" s="15" customFormat="1">
      <c r="A10" s="15">
        <v>1</v>
      </c>
      <c r="B10" s="15" t="s">
        <v>118</v>
      </c>
      <c r="C10" s="28">
        <v>113000</v>
      </c>
      <c r="D10" s="28">
        <v>8000</v>
      </c>
      <c r="E10" s="28">
        <f>C10-D10</f>
        <v>105000</v>
      </c>
      <c r="F10" s="15">
        <v>36</v>
      </c>
      <c r="G10" s="69">
        <f>D10*F10</f>
        <v>288000</v>
      </c>
      <c r="H10" s="69">
        <f>C10*F10</f>
        <v>4068000</v>
      </c>
    </row>
    <row r="11" spans="1:9" s="15" customFormat="1">
      <c r="A11" s="15">
        <v>2</v>
      </c>
      <c r="B11" s="15" t="s">
        <v>773</v>
      </c>
      <c r="C11" s="28">
        <v>95000</v>
      </c>
      <c r="D11" s="28">
        <v>5000</v>
      </c>
      <c r="E11" s="28">
        <f>C11-D11</f>
        <v>90000</v>
      </c>
      <c r="F11" s="15">
        <v>36</v>
      </c>
      <c r="G11" s="69">
        <f>D11*F11</f>
        <v>180000</v>
      </c>
      <c r="H11" s="69">
        <f>C11*F11</f>
        <v>3420000</v>
      </c>
    </row>
    <row r="12" spans="1:9" s="15" customFormat="1">
      <c r="A12" s="15">
        <v>3</v>
      </c>
      <c r="B12" s="15" t="s">
        <v>117</v>
      </c>
      <c r="C12" s="28">
        <v>85000</v>
      </c>
      <c r="D12" s="28">
        <v>5750</v>
      </c>
      <c r="E12" s="28">
        <f>C12-D12</f>
        <v>79250</v>
      </c>
      <c r="F12" s="15">
        <v>35</v>
      </c>
      <c r="G12" s="69">
        <f>D12*F12</f>
        <v>201250</v>
      </c>
      <c r="H12" s="69">
        <f>C12*F12</f>
        <v>2975000</v>
      </c>
    </row>
    <row r="13" spans="1:9" s="15" customFormat="1">
      <c r="A13" s="15">
        <v>4</v>
      </c>
      <c r="B13" s="15" t="s">
        <v>116</v>
      </c>
      <c r="C13" s="28">
        <v>108000</v>
      </c>
      <c r="D13" s="28">
        <v>13250</v>
      </c>
      <c r="E13" s="28">
        <f>C13-D13</f>
        <v>94750</v>
      </c>
      <c r="F13" s="15">
        <v>31</v>
      </c>
      <c r="G13" s="69">
        <f>D13*F13</f>
        <v>410750</v>
      </c>
      <c r="H13" s="69">
        <f>C13*F13</f>
        <v>3348000</v>
      </c>
    </row>
    <row r="14" spans="1:9" s="15" customFormat="1">
      <c r="A14" s="15">
        <v>5</v>
      </c>
      <c r="B14" s="15" t="s">
        <v>115</v>
      </c>
      <c r="C14" s="28">
        <v>110000</v>
      </c>
      <c r="D14" s="28">
        <v>14000</v>
      </c>
      <c r="E14" s="28">
        <f>C14-D14</f>
        <v>96000</v>
      </c>
      <c r="F14" s="15">
        <v>36</v>
      </c>
      <c r="G14" s="69">
        <f>D14*F14</f>
        <v>504000</v>
      </c>
      <c r="H14" s="69">
        <f>C14*F14</f>
        <v>3960000</v>
      </c>
    </row>
    <row r="15" spans="1:9" s="15" customFormat="1">
      <c r="C15" s="28"/>
      <c r="D15" s="28"/>
      <c r="E15" s="28"/>
      <c r="G15" s="69"/>
      <c r="H15" s="69"/>
    </row>
    <row r="16" spans="1:9" s="15" customFormat="1">
      <c r="C16" s="28"/>
      <c r="D16" s="28"/>
      <c r="E16" s="28"/>
      <c r="G16" s="69"/>
      <c r="H16" s="69"/>
    </row>
    <row r="17" spans="1:10" s="15" customFormat="1">
      <c r="E17" s="28">
        <f>C17-D17</f>
        <v>0</v>
      </c>
      <c r="F17" s="70" t="s">
        <v>214</v>
      </c>
      <c r="G17" s="69"/>
      <c r="H17" s="71">
        <f>SUM(H10:H16)</f>
        <v>17771000</v>
      </c>
    </row>
    <row r="18" spans="1:10" s="15" customFormat="1">
      <c r="E18" s="28">
        <f>C18-D18</f>
        <v>0</v>
      </c>
      <c r="F18" s="70" t="s">
        <v>210</v>
      </c>
      <c r="G18" s="69"/>
      <c r="H18" s="69">
        <f>SUM(G10:G14)</f>
        <v>1584000</v>
      </c>
    </row>
    <row r="19" spans="1:10" s="15" customFormat="1">
      <c r="E19" s="28">
        <f>C19-D19</f>
        <v>0</v>
      </c>
      <c r="F19" s="65" t="s">
        <v>219</v>
      </c>
      <c r="G19" s="69"/>
      <c r="H19" s="72">
        <f>H17-H18</f>
        <v>16187000</v>
      </c>
      <c r="J19" s="15" t="s">
        <v>634</v>
      </c>
    </row>
    <row r="20" spans="1:10" s="15" customFormat="1"/>
    <row r="21" spans="1:10" s="15" customFormat="1">
      <c r="F21" s="15" t="s">
        <v>888</v>
      </c>
    </row>
    <row r="22" spans="1:10" s="26" customFormat="1"/>
    <row r="25" spans="1:10" s="15" customFormat="1">
      <c r="A25" s="104" t="s">
        <v>215</v>
      </c>
      <c r="B25" s="104"/>
      <c r="C25" s="104"/>
      <c r="D25" s="104"/>
      <c r="E25" s="104"/>
      <c r="F25" s="104"/>
      <c r="G25" s="104"/>
      <c r="H25" s="104"/>
    </row>
    <row r="26" spans="1:10" s="15" customFormat="1" ht="9" customHeight="1"/>
    <row r="27" spans="1:10" s="15" customFormat="1">
      <c r="A27" s="15" t="s">
        <v>3</v>
      </c>
      <c r="B27" s="15" t="s">
        <v>916</v>
      </c>
    </row>
    <row r="28" spans="1:10" s="15" customFormat="1">
      <c r="A28" s="15" t="s">
        <v>208</v>
      </c>
      <c r="B28" s="15" t="s">
        <v>217</v>
      </c>
    </row>
    <row r="29" spans="1:10" s="15" customFormat="1"/>
    <row r="30" spans="1:10" s="15" customFormat="1">
      <c r="A30" s="68" t="s">
        <v>4</v>
      </c>
      <c r="B30" s="68" t="s">
        <v>209</v>
      </c>
      <c r="C30" s="68" t="s">
        <v>5</v>
      </c>
      <c r="D30" s="68" t="s">
        <v>210</v>
      </c>
      <c r="E30" s="68" t="s">
        <v>211</v>
      </c>
      <c r="F30" s="68" t="s">
        <v>212</v>
      </c>
      <c r="G30" s="68" t="s">
        <v>218</v>
      </c>
      <c r="H30" s="68" t="s">
        <v>213</v>
      </c>
    </row>
    <row r="31" spans="1:10" s="15" customFormat="1">
      <c r="A31" s="15">
        <v>1</v>
      </c>
      <c r="B31" s="15" t="s">
        <v>1093</v>
      </c>
      <c r="C31" s="28">
        <v>95000</v>
      </c>
      <c r="D31" s="28">
        <v>8750</v>
      </c>
      <c r="E31" s="28">
        <f>C31-D31</f>
        <v>86250</v>
      </c>
      <c r="F31" s="15">
        <v>34</v>
      </c>
      <c r="G31" s="69">
        <f>D31*F31</f>
        <v>297500</v>
      </c>
      <c r="H31" s="69">
        <f>C31*F31</f>
        <v>3230000</v>
      </c>
    </row>
    <row r="32" spans="1:10" s="15" customFormat="1">
      <c r="C32" s="28"/>
      <c r="D32" s="28"/>
      <c r="E32" s="28"/>
      <c r="G32" s="69"/>
      <c r="H32" s="69"/>
    </row>
    <row r="33" spans="3:10" s="15" customFormat="1">
      <c r="C33" s="28"/>
      <c r="D33" s="28"/>
      <c r="E33" s="28"/>
      <c r="G33" s="69"/>
      <c r="H33" s="69"/>
    </row>
    <row r="34" spans="3:10" s="15" customFormat="1">
      <c r="E34" s="28">
        <f>C34-D34</f>
        <v>0</v>
      </c>
      <c r="F34" s="70" t="s">
        <v>214</v>
      </c>
      <c r="G34" s="69"/>
      <c r="H34" s="71">
        <f>SUM(H31:H33)</f>
        <v>3230000</v>
      </c>
    </row>
    <row r="35" spans="3:10" s="15" customFormat="1">
      <c r="E35" s="28">
        <f>C35-D35</f>
        <v>0</v>
      </c>
      <c r="F35" s="70" t="s">
        <v>210</v>
      </c>
      <c r="G35" s="69"/>
      <c r="H35" s="69">
        <f>SUM(G31:G31)</f>
        <v>297500</v>
      </c>
    </row>
    <row r="36" spans="3:10" s="15" customFormat="1">
      <c r="E36" s="28">
        <f>C36-D36</f>
        <v>0</v>
      </c>
      <c r="F36" s="65" t="s">
        <v>219</v>
      </c>
      <c r="G36" s="69"/>
      <c r="H36" s="72">
        <f>H34-H35</f>
        <v>2932500</v>
      </c>
      <c r="J36" s="15" t="s">
        <v>634</v>
      </c>
    </row>
    <row r="37" spans="3:10" s="15" customFormat="1"/>
    <row r="38" spans="3:10" s="15" customFormat="1">
      <c r="F38" s="15" t="s">
        <v>1105</v>
      </c>
    </row>
  </sheetData>
  <mergeCells count="2">
    <mergeCell ref="A4:H4"/>
    <mergeCell ref="A25:H25"/>
  </mergeCells>
  <pageMargins left="0.7" right="0.7" top="0.75" bottom="0.75" header="0.3" footer="0.3"/>
  <pageSetup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showGridLines="0" workbookViewId="0">
      <pane ySplit="3" topLeftCell="A70" activePane="bottomLeft" state="frozen"/>
      <selection pane="bottomLeft" activeCell="N83" sqref="N8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7" style="14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585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553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584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123</v>
      </c>
      <c r="C10" s="28">
        <v>79250</v>
      </c>
      <c r="D10" s="28">
        <v>8250</v>
      </c>
      <c r="E10" s="28">
        <f>C10-D10</f>
        <v>71000</v>
      </c>
      <c r="F10" s="15">
        <v>34</v>
      </c>
      <c r="G10" s="69">
        <f>D10*F10</f>
        <v>280500</v>
      </c>
      <c r="H10" s="69">
        <f>C10*F10</f>
        <v>2694500</v>
      </c>
    </row>
    <row r="11" spans="1:10" s="15" customFormat="1">
      <c r="A11" s="15">
        <v>2</v>
      </c>
      <c r="B11" s="15" t="s">
        <v>550</v>
      </c>
      <c r="C11" s="28">
        <v>88250</v>
      </c>
      <c r="D11" s="28">
        <v>8250</v>
      </c>
      <c r="E11" s="28">
        <f>C11-D11</f>
        <v>80000</v>
      </c>
      <c r="F11" s="15">
        <v>36</v>
      </c>
      <c r="G11" s="69">
        <f>D11*F11</f>
        <v>297000</v>
      </c>
      <c r="H11" s="69">
        <f>C11*F11</f>
        <v>3177000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5871500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577500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5294000</v>
      </c>
      <c r="J15" s="15" t="s">
        <v>330</v>
      </c>
    </row>
    <row r="16" spans="1:10" s="15" customFormat="1"/>
    <row r="17" spans="1:8" s="15" customFormat="1">
      <c r="F17" s="15" t="s">
        <v>574</v>
      </c>
    </row>
    <row r="18" spans="1:8" s="26" customFormat="1"/>
    <row r="20" spans="1:8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8" s="15" customFormat="1" ht="9" customHeight="1"/>
    <row r="22" spans="1:8" s="15" customFormat="1">
      <c r="A22" s="15" t="s">
        <v>3</v>
      </c>
      <c r="B22" s="15" t="s">
        <v>584</v>
      </c>
    </row>
    <row r="23" spans="1:8" s="15" customFormat="1">
      <c r="A23" s="15" t="s">
        <v>208</v>
      </c>
      <c r="B23" s="15" t="s">
        <v>217</v>
      </c>
    </row>
    <row r="24" spans="1:8" s="15" customFormat="1"/>
    <row r="25" spans="1:8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8" s="15" customFormat="1">
      <c r="A26" s="15">
        <v>1</v>
      </c>
      <c r="B26" s="15" t="s">
        <v>725</v>
      </c>
      <c r="C26" s="28">
        <v>78400</v>
      </c>
      <c r="D26" s="28">
        <v>8400</v>
      </c>
      <c r="E26" s="28">
        <f>C26-D26</f>
        <v>70000</v>
      </c>
      <c r="F26" s="15">
        <v>30</v>
      </c>
      <c r="G26" s="69">
        <f>D26*F26</f>
        <v>252000</v>
      </c>
      <c r="H26" s="69">
        <f>C26*F26</f>
        <v>2352000</v>
      </c>
    </row>
    <row r="27" spans="1:8" s="15" customFormat="1">
      <c r="A27" s="15">
        <v>2</v>
      </c>
      <c r="B27" s="15" t="s">
        <v>726</v>
      </c>
      <c r="C27" s="28">
        <v>88400</v>
      </c>
      <c r="D27" s="28">
        <v>8400</v>
      </c>
      <c r="E27" s="28">
        <f>C27-D27</f>
        <v>80000</v>
      </c>
      <c r="F27" s="15">
        <v>36</v>
      </c>
      <c r="G27" s="69">
        <f>D27*F27</f>
        <v>302400</v>
      </c>
      <c r="H27" s="69">
        <f>C27*F27</f>
        <v>3182400</v>
      </c>
    </row>
    <row r="28" spans="1:8" s="15" customFormat="1">
      <c r="A28" s="15">
        <v>3</v>
      </c>
      <c r="B28" s="15" t="s">
        <v>123</v>
      </c>
      <c r="C28" s="28">
        <v>79250</v>
      </c>
      <c r="D28" s="28">
        <v>8250</v>
      </c>
      <c r="E28" s="28">
        <f>C28-D28</f>
        <v>71000</v>
      </c>
      <c r="F28" s="15">
        <v>2</v>
      </c>
      <c r="G28" s="69">
        <f>D28*F28</f>
        <v>16500</v>
      </c>
      <c r="H28" s="69">
        <f>C28*F28</f>
        <v>158500</v>
      </c>
    </row>
    <row r="29" spans="1:8" s="15" customFormat="1">
      <c r="A29" s="15">
        <v>4</v>
      </c>
      <c r="B29" s="15" t="s">
        <v>774</v>
      </c>
      <c r="C29" s="28">
        <v>78400</v>
      </c>
      <c r="D29" s="28">
        <v>8400</v>
      </c>
      <c r="E29" s="28">
        <f>C29-D29</f>
        <v>70000</v>
      </c>
      <c r="F29" s="15">
        <v>35</v>
      </c>
      <c r="G29" s="69">
        <f>D29*F29</f>
        <v>294000</v>
      </c>
      <c r="H29" s="69">
        <f>C29*F29</f>
        <v>2744000</v>
      </c>
    </row>
    <row r="30" spans="1:8" s="15" customFormat="1">
      <c r="C30" s="28"/>
      <c r="D30" s="28"/>
      <c r="E30" s="28"/>
      <c r="G30" s="69"/>
      <c r="H30" s="69"/>
    </row>
    <row r="31" spans="1:8" s="15" customFormat="1">
      <c r="E31" s="28">
        <f>C31-D31</f>
        <v>0</v>
      </c>
      <c r="F31" s="70" t="s">
        <v>214</v>
      </c>
      <c r="G31" s="69"/>
      <c r="H31" s="71">
        <f>SUM(H26:H30)</f>
        <v>8436900</v>
      </c>
    </row>
    <row r="32" spans="1:8" s="15" customFormat="1">
      <c r="E32" s="28">
        <f>C32-D32</f>
        <v>0</v>
      </c>
      <c r="F32" s="70" t="s">
        <v>210</v>
      </c>
      <c r="G32" s="69"/>
      <c r="H32" s="69">
        <f>SUM(G26:G29)</f>
        <v>864900</v>
      </c>
    </row>
    <row r="33" spans="1:10" s="15" customFormat="1">
      <c r="E33" s="28">
        <f>C33-D33</f>
        <v>0</v>
      </c>
      <c r="F33" s="65" t="s">
        <v>219</v>
      </c>
      <c r="G33" s="69"/>
      <c r="H33" s="72">
        <f>H31-H32</f>
        <v>7572000</v>
      </c>
      <c r="J33" s="15" t="s">
        <v>330</v>
      </c>
    </row>
    <row r="34" spans="1:10" s="15" customFormat="1"/>
    <row r="35" spans="1:10" s="15" customFormat="1">
      <c r="F35" s="15" t="s">
        <v>798</v>
      </c>
    </row>
    <row r="36" spans="1:10" s="26" customFormat="1"/>
    <row r="38" spans="1:10" s="15" customFormat="1">
      <c r="A38" s="104" t="s">
        <v>215</v>
      </c>
      <c r="B38" s="104"/>
      <c r="C38" s="104"/>
      <c r="D38" s="104"/>
      <c r="E38" s="104"/>
      <c r="F38" s="104"/>
      <c r="G38" s="104"/>
      <c r="H38" s="104"/>
    </row>
    <row r="39" spans="1:10" s="15" customFormat="1" ht="9" customHeight="1"/>
    <row r="40" spans="1:10" s="15" customFormat="1">
      <c r="A40" s="15" t="s">
        <v>3</v>
      </c>
      <c r="B40" s="15" t="s">
        <v>584</v>
      </c>
    </row>
    <row r="41" spans="1:10" s="15" customFormat="1">
      <c r="A41" s="15" t="s">
        <v>208</v>
      </c>
      <c r="B41" s="15" t="s">
        <v>217</v>
      </c>
    </row>
    <row r="42" spans="1:10" s="15" customFormat="1"/>
    <row r="43" spans="1:10" s="15" customFormat="1">
      <c r="A43" s="68" t="s">
        <v>4</v>
      </c>
      <c r="B43" s="68" t="s">
        <v>209</v>
      </c>
      <c r="C43" s="68" t="s">
        <v>5</v>
      </c>
      <c r="D43" s="68" t="s">
        <v>210</v>
      </c>
      <c r="E43" s="68" t="s">
        <v>211</v>
      </c>
      <c r="F43" s="68" t="s">
        <v>212</v>
      </c>
      <c r="G43" s="68" t="s">
        <v>218</v>
      </c>
      <c r="H43" s="68" t="s">
        <v>213</v>
      </c>
    </row>
    <row r="44" spans="1:10" s="15" customFormat="1">
      <c r="A44" s="15">
        <v>1</v>
      </c>
      <c r="B44" s="15" t="s">
        <v>725</v>
      </c>
      <c r="C44" s="28">
        <v>78400</v>
      </c>
      <c r="D44" s="28">
        <v>8400</v>
      </c>
      <c r="E44" s="28">
        <f>C44-D44</f>
        <v>70000</v>
      </c>
      <c r="F44" s="15">
        <v>6</v>
      </c>
      <c r="G44" s="69">
        <f>D44*F44</f>
        <v>50400</v>
      </c>
      <c r="H44" s="69">
        <f>C44*F44</f>
        <v>470400</v>
      </c>
    </row>
    <row r="45" spans="1:10" s="15" customFormat="1">
      <c r="A45" s="15">
        <v>4</v>
      </c>
      <c r="B45" s="15" t="s">
        <v>774</v>
      </c>
      <c r="C45" s="28">
        <v>78400</v>
      </c>
      <c r="D45" s="28">
        <v>8400</v>
      </c>
      <c r="E45" s="28">
        <f>C45-D45</f>
        <v>70000</v>
      </c>
      <c r="F45" s="15">
        <v>1</v>
      </c>
      <c r="G45" s="69">
        <f>D45*F45</f>
        <v>8400</v>
      </c>
      <c r="H45" s="69">
        <f>C45*F45</f>
        <v>78400</v>
      </c>
    </row>
    <row r="46" spans="1:10" s="15" customFormat="1">
      <c r="C46" s="28"/>
      <c r="D46" s="28"/>
      <c r="E46" s="28"/>
      <c r="G46" s="69"/>
      <c r="H46" s="69"/>
    </row>
    <row r="47" spans="1:10" s="15" customFormat="1">
      <c r="E47" s="28">
        <f>C47-D47</f>
        <v>0</v>
      </c>
      <c r="F47" s="70" t="s">
        <v>214</v>
      </c>
      <c r="G47" s="69"/>
      <c r="H47" s="71">
        <f>SUM(H44:H46)</f>
        <v>548800</v>
      </c>
    </row>
    <row r="48" spans="1:10" s="15" customFormat="1">
      <c r="E48" s="28">
        <f>C48-D48</f>
        <v>0</v>
      </c>
      <c r="F48" s="70" t="s">
        <v>210</v>
      </c>
      <c r="G48" s="69"/>
      <c r="H48" s="69">
        <f>SUM(G44:G45)</f>
        <v>58800</v>
      </c>
    </row>
    <row r="49" spans="1:10" s="15" customFormat="1">
      <c r="E49" s="28">
        <f>C49-D49</f>
        <v>0</v>
      </c>
      <c r="F49" s="65" t="s">
        <v>219</v>
      </c>
      <c r="G49" s="69"/>
      <c r="H49" s="72">
        <f>H47-H48</f>
        <v>490000</v>
      </c>
      <c r="J49" s="15" t="s">
        <v>634</v>
      </c>
    </row>
    <row r="50" spans="1:10" s="15" customFormat="1"/>
    <row r="51" spans="1:10" s="15" customFormat="1">
      <c r="F51" s="15" t="s">
        <v>997</v>
      </c>
    </row>
    <row r="52" spans="1:10" s="26" customFormat="1"/>
    <row r="55" spans="1:10" s="15" customFormat="1">
      <c r="A55" s="104" t="s">
        <v>215</v>
      </c>
      <c r="B55" s="104"/>
      <c r="C55" s="104"/>
      <c r="D55" s="104"/>
      <c r="E55" s="104"/>
      <c r="F55" s="104"/>
      <c r="G55" s="104"/>
      <c r="H55" s="104"/>
    </row>
    <row r="56" spans="1:10" s="15" customFormat="1" ht="9" customHeight="1"/>
    <row r="57" spans="1:10" s="15" customFormat="1">
      <c r="A57" s="15" t="s">
        <v>3</v>
      </c>
      <c r="B57" s="15" t="s">
        <v>584</v>
      </c>
    </row>
    <row r="58" spans="1:10" s="15" customFormat="1">
      <c r="A58" s="15" t="s">
        <v>208</v>
      </c>
      <c r="B58" s="15" t="s">
        <v>217</v>
      </c>
    </row>
    <row r="59" spans="1:10" s="15" customFormat="1"/>
    <row r="60" spans="1:10" s="15" customFormat="1">
      <c r="A60" s="68" t="s">
        <v>4</v>
      </c>
      <c r="B60" s="68" t="s">
        <v>209</v>
      </c>
      <c r="C60" s="68" t="s">
        <v>5</v>
      </c>
      <c r="D60" s="68" t="s">
        <v>210</v>
      </c>
      <c r="E60" s="68" t="s">
        <v>211</v>
      </c>
      <c r="F60" s="68" t="s">
        <v>212</v>
      </c>
      <c r="G60" s="68" t="s">
        <v>218</v>
      </c>
      <c r="H60" s="68" t="s">
        <v>213</v>
      </c>
    </row>
    <row r="61" spans="1:10" s="15" customFormat="1">
      <c r="A61" s="15">
        <v>1</v>
      </c>
      <c r="B61" s="15" t="s">
        <v>1049</v>
      </c>
      <c r="C61" s="28">
        <v>69850</v>
      </c>
      <c r="D61" s="28">
        <v>8350</v>
      </c>
      <c r="E61" s="28">
        <f>C61-D61</f>
        <v>61500</v>
      </c>
      <c r="F61" s="15">
        <v>36</v>
      </c>
      <c r="G61" s="69">
        <f>D61*F61</f>
        <v>300600</v>
      </c>
      <c r="H61" s="69">
        <f>C61*F61</f>
        <v>2514600</v>
      </c>
    </row>
    <row r="62" spans="1:10" s="15" customFormat="1">
      <c r="C62" s="28"/>
      <c r="D62" s="28"/>
      <c r="E62" s="28"/>
      <c r="G62" s="69"/>
      <c r="H62" s="69"/>
    </row>
    <row r="63" spans="1:10" s="15" customFormat="1">
      <c r="E63" s="28">
        <f>C63-D63</f>
        <v>0</v>
      </c>
      <c r="F63" s="70" t="s">
        <v>214</v>
      </c>
      <c r="G63" s="69"/>
      <c r="H63" s="71">
        <f>SUM(H61:H62)</f>
        <v>2514600</v>
      </c>
    </row>
    <row r="64" spans="1:10" s="15" customFormat="1">
      <c r="E64" s="28">
        <f>C64-D64</f>
        <v>0</v>
      </c>
      <c r="F64" s="70" t="s">
        <v>210</v>
      </c>
      <c r="G64" s="69"/>
      <c r="H64" s="69">
        <f>SUM(G61:G61)</f>
        <v>300600</v>
      </c>
    </row>
    <row r="65" spans="1:10" s="15" customFormat="1">
      <c r="E65" s="28">
        <f>C65-D65</f>
        <v>0</v>
      </c>
      <c r="F65" s="65" t="s">
        <v>219</v>
      </c>
      <c r="G65" s="69"/>
      <c r="H65" s="72">
        <f>H63-H64</f>
        <v>2214000</v>
      </c>
      <c r="J65" s="15" t="s">
        <v>634</v>
      </c>
    </row>
    <row r="66" spans="1:10" s="15" customFormat="1"/>
    <row r="67" spans="1:10" s="15" customFormat="1">
      <c r="F67" s="15" t="s">
        <v>1064</v>
      </c>
    </row>
    <row r="68" spans="1:10" s="26" customFormat="1"/>
    <row r="70" spans="1:10" s="15" customFormat="1">
      <c r="A70" s="104" t="s">
        <v>215</v>
      </c>
      <c r="B70" s="104"/>
      <c r="C70" s="104"/>
      <c r="D70" s="104"/>
      <c r="E70" s="104"/>
      <c r="F70" s="104"/>
      <c r="G70" s="104"/>
      <c r="H70" s="104"/>
    </row>
    <row r="71" spans="1:10" s="15" customFormat="1" ht="9" customHeight="1"/>
    <row r="72" spans="1:10" s="15" customFormat="1">
      <c r="A72" s="15" t="s">
        <v>3</v>
      </c>
      <c r="B72" s="15" t="s">
        <v>584</v>
      </c>
    </row>
    <row r="73" spans="1:10" s="15" customFormat="1">
      <c r="A73" s="15" t="s">
        <v>208</v>
      </c>
      <c r="B73" s="15" t="s">
        <v>217</v>
      </c>
    </row>
    <row r="74" spans="1:10" s="15" customFormat="1"/>
    <row r="75" spans="1:10" s="15" customFormat="1">
      <c r="A75" s="68" t="s">
        <v>4</v>
      </c>
      <c r="B75" s="68" t="s">
        <v>209</v>
      </c>
      <c r="C75" s="68" t="s">
        <v>5</v>
      </c>
      <c r="D75" s="68" t="s">
        <v>210</v>
      </c>
      <c r="E75" s="68" t="s">
        <v>211</v>
      </c>
      <c r="F75" s="68" t="s">
        <v>212</v>
      </c>
      <c r="G75" s="68" t="s">
        <v>218</v>
      </c>
      <c r="H75" s="68" t="s">
        <v>213</v>
      </c>
    </row>
    <row r="76" spans="1:10" s="15" customFormat="1">
      <c r="A76" s="15">
        <v>1</v>
      </c>
      <c r="B76" s="15" t="s">
        <v>1094</v>
      </c>
      <c r="C76" s="28">
        <v>70150</v>
      </c>
      <c r="D76" s="28">
        <v>8650</v>
      </c>
      <c r="E76" s="28">
        <f>C76-D76</f>
        <v>61500</v>
      </c>
      <c r="F76" s="15">
        <v>36</v>
      </c>
      <c r="G76" s="69">
        <f>D76*F76</f>
        <v>311400</v>
      </c>
      <c r="H76" s="69">
        <f>C76*F76</f>
        <v>2525400</v>
      </c>
    </row>
    <row r="77" spans="1:10" s="15" customFormat="1">
      <c r="C77" s="28"/>
      <c r="D77" s="28"/>
      <c r="E77" s="28"/>
      <c r="G77" s="69"/>
      <c r="H77" s="69"/>
    </row>
    <row r="78" spans="1:10" s="15" customFormat="1">
      <c r="E78" s="28">
        <f>C78-D78</f>
        <v>0</v>
      </c>
      <c r="F78" s="70" t="s">
        <v>214</v>
      </c>
      <c r="G78" s="69"/>
      <c r="H78" s="71">
        <f>SUM(H76:H77)</f>
        <v>2525400</v>
      </c>
    </row>
    <row r="79" spans="1:10" s="15" customFormat="1">
      <c r="E79" s="28">
        <f>C79-D79</f>
        <v>0</v>
      </c>
      <c r="F79" s="70" t="s">
        <v>210</v>
      </c>
      <c r="G79" s="69"/>
      <c r="H79" s="69">
        <f>SUM(G76:G76)</f>
        <v>311400</v>
      </c>
    </row>
    <row r="80" spans="1:10" s="15" customFormat="1">
      <c r="E80" s="28">
        <f>C80-D80</f>
        <v>0</v>
      </c>
      <c r="F80" s="65" t="s">
        <v>219</v>
      </c>
      <c r="G80" s="69"/>
      <c r="H80" s="72">
        <f>H78-H79</f>
        <v>2214000</v>
      </c>
      <c r="J80" s="15" t="s">
        <v>634</v>
      </c>
    </row>
    <row r="81" spans="6:6" s="15" customFormat="1"/>
    <row r="82" spans="6:6" s="15" customFormat="1">
      <c r="F82" s="15" t="s">
        <v>1104</v>
      </c>
    </row>
  </sheetData>
  <mergeCells count="5">
    <mergeCell ref="A4:H4"/>
    <mergeCell ref="A20:H20"/>
    <mergeCell ref="A38:H38"/>
    <mergeCell ref="A55:H55"/>
    <mergeCell ref="A70:H70"/>
  </mergeCells>
  <pageMargins left="0.7" right="0.7" top="0.75" bottom="0.75" header="0.3" footer="0.3"/>
  <pageSetup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showGridLines="0" workbookViewId="0">
      <pane ySplit="3" topLeftCell="A37" activePane="bottomLeft" state="frozen"/>
      <selection pane="bottomLeft" activeCell="N42" sqref="N4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818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819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817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775</v>
      </c>
      <c r="C10" s="28">
        <v>65000</v>
      </c>
      <c r="D10" s="28">
        <v>9350</v>
      </c>
      <c r="E10" s="28">
        <f>C10-D10</f>
        <v>55650</v>
      </c>
      <c r="F10" s="15">
        <v>15</v>
      </c>
      <c r="G10" s="69">
        <f>D10*F10</f>
        <v>140250</v>
      </c>
      <c r="H10" s="69">
        <f>C10*F10</f>
        <v>975000</v>
      </c>
    </row>
    <row r="11" spans="1:10" s="15" customFormat="1">
      <c r="A11" s="15">
        <v>2</v>
      </c>
      <c r="B11" s="15" t="s">
        <v>776</v>
      </c>
      <c r="C11" s="28">
        <v>65000</v>
      </c>
      <c r="D11" s="28">
        <v>9350</v>
      </c>
      <c r="E11" s="28">
        <f>C11-D11</f>
        <v>55650</v>
      </c>
      <c r="F11" s="15">
        <v>14</v>
      </c>
      <c r="G11" s="69">
        <f>D11*F11</f>
        <v>130900</v>
      </c>
      <c r="H11" s="69">
        <f>C11*F11</f>
        <v>910000</v>
      </c>
    </row>
    <row r="12" spans="1:10" s="15" customFormat="1">
      <c r="A12" s="15">
        <v>3</v>
      </c>
      <c r="B12" s="15" t="s">
        <v>199</v>
      </c>
      <c r="C12" s="28">
        <v>72500</v>
      </c>
      <c r="D12" s="28">
        <v>8450</v>
      </c>
      <c r="E12" s="28">
        <f>C12-D12</f>
        <v>64050</v>
      </c>
      <c r="F12" s="15">
        <v>5</v>
      </c>
      <c r="G12" s="69">
        <f>D12*F12</f>
        <v>42250</v>
      </c>
      <c r="H12" s="69">
        <f>C12*F12</f>
        <v>362500</v>
      </c>
    </row>
    <row r="13" spans="1:10" s="15" customFormat="1">
      <c r="C13" s="28"/>
      <c r="D13" s="28"/>
      <c r="E13" s="28"/>
      <c r="G13" s="69"/>
      <c r="H13" s="69"/>
    </row>
    <row r="14" spans="1:10" s="15" customFormat="1">
      <c r="E14" s="28">
        <f>C14-D14</f>
        <v>0</v>
      </c>
      <c r="F14" s="70" t="s">
        <v>214</v>
      </c>
      <c r="G14" s="69"/>
      <c r="H14" s="71">
        <f>SUM(H10:H13)</f>
        <v>2247500</v>
      </c>
    </row>
    <row r="15" spans="1:10" s="15" customFormat="1">
      <c r="E15" s="28">
        <f>C15-D15</f>
        <v>0</v>
      </c>
      <c r="F15" s="70" t="s">
        <v>210</v>
      </c>
      <c r="G15" s="69"/>
      <c r="H15" s="69">
        <f>SUM(G10:G12)</f>
        <v>313400</v>
      </c>
    </row>
    <row r="16" spans="1:10" s="15" customFormat="1">
      <c r="E16" s="28">
        <f>C16-D16</f>
        <v>0</v>
      </c>
      <c r="F16" s="65" t="s">
        <v>219</v>
      </c>
      <c r="G16" s="69"/>
      <c r="H16" s="72">
        <f>H14-H15</f>
        <v>1934100</v>
      </c>
      <c r="J16" s="15" t="s">
        <v>634</v>
      </c>
    </row>
    <row r="17" spans="1:10" s="15" customFormat="1"/>
    <row r="18" spans="1:10" s="15" customFormat="1">
      <c r="F18" s="15" t="s">
        <v>798</v>
      </c>
    </row>
    <row r="19" spans="1:10" s="26" customFormat="1"/>
    <row r="21" spans="1:10" s="15" customFormat="1">
      <c r="A21" s="104" t="s">
        <v>215</v>
      </c>
      <c r="B21" s="104"/>
      <c r="C21" s="104"/>
      <c r="D21" s="104"/>
      <c r="E21" s="104"/>
      <c r="F21" s="104"/>
      <c r="G21" s="104"/>
      <c r="H21" s="104"/>
    </row>
    <row r="22" spans="1:10" s="15" customFormat="1" ht="9" customHeight="1"/>
    <row r="23" spans="1:10" s="15" customFormat="1">
      <c r="A23" s="15" t="s">
        <v>3</v>
      </c>
      <c r="B23" s="15" t="s">
        <v>817</v>
      </c>
    </row>
    <row r="24" spans="1:10" s="15" customFormat="1">
      <c r="A24" s="15" t="s">
        <v>208</v>
      </c>
      <c r="B24" s="15" t="s">
        <v>217</v>
      </c>
    </row>
    <row r="25" spans="1:10" s="15" customFormat="1"/>
    <row r="26" spans="1:10" s="15" customFormat="1">
      <c r="A26" s="68" t="s">
        <v>4</v>
      </c>
      <c r="B26" s="68" t="s">
        <v>209</v>
      </c>
      <c r="C26" s="68" t="s">
        <v>5</v>
      </c>
      <c r="D26" s="68" t="s">
        <v>210</v>
      </c>
      <c r="E26" s="68" t="s">
        <v>211</v>
      </c>
      <c r="F26" s="68" t="s">
        <v>212</v>
      </c>
      <c r="G26" s="68" t="s">
        <v>218</v>
      </c>
      <c r="H26" s="68" t="s">
        <v>213</v>
      </c>
    </row>
    <row r="27" spans="1:10" s="15" customFormat="1">
      <c r="A27" s="15">
        <v>1</v>
      </c>
      <c r="B27" s="15" t="s">
        <v>199</v>
      </c>
      <c r="C27" s="28">
        <v>72500</v>
      </c>
      <c r="D27" s="28">
        <v>8450</v>
      </c>
      <c r="E27" s="28">
        <f>C27-D27</f>
        <v>64050</v>
      </c>
      <c r="F27" s="15">
        <v>10</v>
      </c>
      <c r="G27" s="69">
        <f>D27*F27</f>
        <v>84500</v>
      </c>
      <c r="H27" s="69">
        <f>C27*F27</f>
        <v>725000</v>
      </c>
    </row>
    <row r="28" spans="1:10" s="15" customFormat="1">
      <c r="C28" s="28"/>
      <c r="D28" s="28"/>
      <c r="E28" s="28"/>
      <c r="G28" s="69"/>
      <c r="H28" s="69"/>
    </row>
    <row r="29" spans="1:10" s="15" customFormat="1">
      <c r="E29" s="28">
        <f>C29-D29</f>
        <v>0</v>
      </c>
      <c r="F29" s="70" t="s">
        <v>214</v>
      </c>
      <c r="G29" s="69"/>
      <c r="H29" s="71">
        <f>SUM(H27:H28)</f>
        <v>725000</v>
      </c>
    </row>
    <row r="30" spans="1:10" s="15" customFormat="1">
      <c r="E30" s="28">
        <f>C30-D30</f>
        <v>0</v>
      </c>
      <c r="F30" s="70" t="s">
        <v>210</v>
      </c>
      <c r="G30" s="69"/>
      <c r="H30" s="69">
        <f>SUM(G27:G27)</f>
        <v>84500</v>
      </c>
    </row>
    <row r="31" spans="1:10" s="15" customFormat="1">
      <c r="E31" s="28">
        <f>C31-D31</f>
        <v>0</v>
      </c>
      <c r="F31" s="65" t="s">
        <v>219</v>
      </c>
      <c r="G31" s="69"/>
      <c r="H31" s="72">
        <f>H29-H30</f>
        <v>640500</v>
      </c>
      <c r="J31" s="15" t="s">
        <v>634</v>
      </c>
    </row>
    <row r="32" spans="1:10" s="15" customFormat="1"/>
    <row r="33" spans="1:8" s="15" customFormat="1">
      <c r="F33" s="15" t="s">
        <v>835</v>
      </c>
    </row>
    <row r="34" spans="1:8" s="26" customFormat="1"/>
    <row r="37" spans="1:8" s="15" customFormat="1">
      <c r="A37" s="104" t="s">
        <v>215</v>
      </c>
      <c r="B37" s="104"/>
      <c r="C37" s="104"/>
      <c r="D37" s="104"/>
      <c r="E37" s="104"/>
      <c r="F37" s="104"/>
      <c r="G37" s="104"/>
      <c r="H37" s="104"/>
    </row>
    <row r="38" spans="1:8" s="15" customFormat="1" ht="9" customHeight="1"/>
    <row r="39" spans="1:8" s="15" customFormat="1">
      <c r="A39" s="15" t="s">
        <v>3</v>
      </c>
      <c r="B39" s="15" t="s">
        <v>817</v>
      </c>
    </row>
    <row r="40" spans="1:8" s="15" customFormat="1">
      <c r="A40" s="15" t="s">
        <v>208</v>
      </c>
      <c r="B40" s="15" t="s">
        <v>217</v>
      </c>
    </row>
    <row r="41" spans="1:8" s="15" customFormat="1"/>
    <row r="42" spans="1:8" s="15" customFormat="1">
      <c r="A42" s="68" t="s">
        <v>4</v>
      </c>
      <c r="B42" s="68" t="s">
        <v>209</v>
      </c>
      <c r="C42" s="68" t="s">
        <v>5</v>
      </c>
      <c r="D42" s="68" t="s">
        <v>210</v>
      </c>
      <c r="E42" s="68" t="s">
        <v>211</v>
      </c>
      <c r="F42" s="68" t="s">
        <v>212</v>
      </c>
      <c r="G42" s="68" t="s">
        <v>218</v>
      </c>
      <c r="H42" s="68" t="s">
        <v>213</v>
      </c>
    </row>
    <row r="43" spans="1:8" s="15" customFormat="1">
      <c r="A43" s="15">
        <v>1</v>
      </c>
      <c r="B43" s="15" t="s">
        <v>776</v>
      </c>
      <c r="C43" s="28">
        <v>65000</v>
      </c>
      <c r="D43" s="28">
        <v>9350</v>
      </c>
      <c r="E43" s="28">
        <f>C43-D43</f>
        <v>55650</v>
      </c>
      <c r="F43" s="15">
        <v>1</v>
      </c>
      <c r="G43" s="69">
        <f>D43*F43</f>
        <v>9350</v>
      </c>
      <c r="H43" s="69">
        <f>C43*F43</f>
        <v>65000</v>
      </c>
    </row>
    <row r="44" spans="1:8" s="15" customFormat="1">
      <c r="A44" s="15">
        <v>2</v>
      </c>
      <c r="B44" s="15" t="s">
        <v>1091</v>
      </c>
      <c r="C44" s="28">
        <v>66000</v>
      </c>
      <c r="D44" s="28">
        <v>9350</v>
      </c>
      <c r="E44" s="28">
        <f t="shared" ref="E44:E45" si="0">C44-D44</f>
        <v>56650</v>
      </c>
      <c r="F44" s="15">
        <v>12</v>
      </c>
      <c r="G44" s="69">
        <f t="shared" ref="G44:G45" si="1">D44*F44</f>
        <v>112200</v>
      </c>
      <c r="H44" s="69">
        <f t="shared" ref="H44:H45" si="2">C44*F44</f>
        <v>792000</v>
      </c>
    </row>
    <row r="45" spans="1:8" s="15" customFormat="1">
      <c r="A45" s="15">
        <v>3</v>
      </c>
      <c r="B45" s="15" t="s">
        <v>1092</v>
      </c>
      <c r="C45" s="28">
        <v>66000</v>
      </c>
      <c r="D45" s="28">
        <v>9350</v>
      </c>
      <c r="E45" s="28">
        <f t="shared" si="0"/>
        <v>56650</v>
      </c>
      <c r="F45" s="15">
        <v>15</v>
      </c>
      <c r="G45" s="69">
        <f t="shared" si="1"/>
        <v>140250</v>
      </c>
      <c r="H45" s="69">
        <f t="shared" si="2"/>
        <v>990000</v>
      </c>
    </row>
    <row r="46" spans="1:8" s="15" customFormat="1">
      <c r="C46" s="28"/>
      <c r="D46" s="28"/>
      <c r="E46" s="28"/>
      <c r="G46" s="69"/>
      <c r="H46" s="69"/>
    </row>
    <row r="47" spans="1:8" s="15" customFormat="1">
      <c r="E47" s="28">
        <f>C47-D47</f>
        <v>0</v>
      </c>
      <c r="F47" s="70" t="s">
        <v>214</v>
      </c>
      <c r="G47" s="69"/>
      <c r="H47" s="71">
        <f>SUM(H43:H45)</f>
        <v>1847000</v>
      </c>
    </row>
    <row r="48" spans="1:8" s="15" customFormat="1">
      <c r="E48" s="28">
        <f>C48-D48</f>
        <v>0</v>
      </c>
      <c r="F48" s="70" t="s">
        <v>210</v>
      </c>
      <c r="G48" s="69"/>
      <c r="H48" s="69">
        <f>SUM(G43:G45)</f>
        <v>261800</v>
      </c>
    </row>
    <row r="49" spans="5:10" s="15" customFormat="1">
      <c r="E49" s="28">
        <f>C49-D49</f>
        <v>0</v>
      </c>
      <c r="F49" s="65" t="s">
        <v>219</v>
      </c>
      <c r="G49" s="69"/>
      <c r="H49" s="72">
        <f>H47-H48</f>
        <v>1585200</v>
      </c>
      <c r="J49" s="15" t="s">
        <v>634</v>
      </c>
    </row>
    <row r="50" spans="5:10" s="15" customFormat="1"/>
    <row r="51" spans="5:10" s="15" customFormat="1">
      <c r="F51" s="15" t="s">
        <v>1105</v>
      </c>
    </row>
  </sheetData>
  <mergeCells count="3">
    <mergeCell ref="A4:H4"/>
    <mergeCell ref="A21:H21"/>
    <mergeCell ref="A37:H37"/>
  </mergeCells>
  <pageMargins left="0.7" right="0.7" top="0.75" bottom="0.75" header="0.3" footer="0.3"/>
  <pageSetup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showGridLines="0" workbookViewId="0">
      <pane ySplit="3" topLeftCell="A67" activePane="bottomLeft" state="frozen"/>
      <selection pane="bottomLeft" activeCell="J80" sqref="J80"/>
    </sheetView>
  </sheetViews>
  <sheetFormatPr defaultRowHeight="15"/>
  <cols>
    <col min="1" max="1" width="11.140625" style="15" customWidth="1"/>
    <col min="2" max="2" width="14.140625" style="15" customWidth="1"/>
    <col min="3" max="3" width="16.140625" style="15" customWidth="1"/>
    <col min="4" max="4" width="21" style="15" customWidth="1"/>
    <col min="5" max="5" width="13.42578125" style="15" customWidth="1"/>
    <col min="6" max="6" width="9.140625" style="15"/>
    <col min="7" max="7" width="14.42578125" style="15" bestFit="1" customWidth="1"/>
    <col min="8" max="8" width="16.7109375" style="15" bestFit="1" customWidth="1"/>
    <col min="9" max="16384" width="9.140625" style="15"/>
  </cols>
  <sheetData>
    <row r="1" spans="1:9">
      <c r="A1" s="65" t="s">
        <v>206</v>
      </c>
      <c r="H1" s="15" t="s">
        <v>262</v>
      </c>
      <c r="I1" s="73" t="s">
        <v>525</v>
      </c>
    </row>
    <row r="2" spans="1:9">
      <c r="A2" s="15" t="s">
        <v>207</v>
      </c>
      <c r="H2" s="15" t="s">
        <v>263</v>
      </c>
      <c r="I2" s="15" t="s">
        <v>266</v>
      </c>
    </row>
    <row r="3" spans="1:9">
      <c r="H3" s="15" t="s">
        <v>264</v>
      </c>
      <c r="I3" s="73" t="s">
        <v>526</v>
      </c>
    </row>
    <row r="4" spans="1:9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9" s="37" customFormat="1" ht="9" customHeight="1"/>
    <row r="6" spans="1:9" s="37" customFormat="1">
      <c r="A6" s="37" t="s">
        <v>3</v>
      </c>
      <c r="B6" s="37" t="s">
        <v>667</v>
      </c>
    </row>
    <row r="7" spans="1:9" s="37" customFormat="1">
      <c r="A7" s="37" t="s">
        <v>208</v>
      </c>
      <c r="B7" s="37" t="s">
        <v>217</v>
      </c>
    </row>
    <row r="8" spans="1:9" s="37" customFormat="1"/>
    <row r="9" spans="1:9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9" s="37" customFormat="1">
      <c r="A10" s="37">
        <v>1</v>
      </c>
      <c r="B10" s="37" t="s">
        <v>503</v>
      </c>
      <c r="C10" s="40">
        <v>71350</v>
      </c>
      <c r="D10" s="40">
        <v>7950</v>
      </c>
      <c r="E10" s="40">
        <f>C10-D10</f>
        <v>63400</v>
      </c>
      <c r="F10" s="37">
        <v>35</v>
      </c>
      <c r="G10" s="42">
        <f>D10*F10</f>
        <v>278250</v>
      </c>
      <c r="H10" s="42">
        <f t="shared" ref="H10:H17" si="0">C10*F10</f>
        <v>2497250</v>
      </c>
    </row>
    <row r="11" spans="1:9" s="37" customFormat="1">
      <c r="A11" s="37">
        <v>2</v>
      </c>
      <c r="B11" s="37" t="s">
        <v>504</v>
      </c>
      <c r="C11" s="40">
        <v>69350</v>
      </c>
      <c r="D11" s="40">
        <v>7950</v>
      </c>
      <c r="E11" s="40">
        <f>C11-D11</f>
        <v>61400</v>
      </c>
      <c r="F11" s="37">
        <v>36</v>
      </c>
      <c r="G11" s="42">
        <f>D11*F11</f>
        <v>286200</v>
      </c>
      <c r="H11" s="42">
        <f t="shared" si="0"/>
        <v>2496600</v>
      </c>
    </row>
    <row r="12" spans="1:9" s="37" customFormat="1">
      <c r="A12" s="37">
        <v>3</v>
      </c>
      <c r="B12" s="37" t="s">
        <v>505</v>
      </c>
      <c r="C12" s="40">
        <v>68800</v>
      </c>
      <c r="D12" s="40">
        <v>7650</v>
      </c>
      <c r="E12" s="40">
        <f t="shared" ref="E12:E17" si="1">C12-D12</f>
        <v>61150</v>
      </c>
      <c r="F12" s="37">
        <v>36</v>
      </c>
      <c r="G12" s="42">
        <f t="shared" ref="G12:G17" si="2">D12*F12</f>
        <v>275400</v>
      </c>
      <c r="H12" s="42">
        <f t="shared" si="0"/>
        <v>2476800</v>
      </c>
    </row>
    <row r="13" spans="1:9" s="37" customFormat="1">
      <c r="A13" s="37">
        <v>4</v>
      </c>
      <c r="B13" s="37" t="s">
        <v>506</v>
      </c>
      <c r="C13" s="40">
        <v>66500</v>
      </c>
      <c r="D13" s="40">
        <v>7450</v>
      </c>
      <c r="E13" s="40">
        <f t="shared" si="1"/>
        <v>59050</v>
      </c>
      <c r="F13" s="37">
        <v>36</v>
      </c>
      <c r="G13" s="42">
        <f t="shared" si="2"/>
        <v>268200</v>
      </c>
      <c r="H13" s="42">
        <f t="shared" si="0"/>
        <v>2394000</v>
      </c>
    </row>
    <row r="14" spans="1:9" s="37" customFormat="1">
      <c r="A14" s="37">
        <v>5</v>
      </c>
      <c r="B14" s="37" t="s">
        <v>510</v>
      </c>
      <c r="C14" s="40">
        <v>71050</v>
      </c>
      <c r="D14" s="40">
        <v>7650</v>
      </c>
      <c r="E14" s="40">
        <f t="shared" si="1"/>
        <v>63400</v>
      </c>
      <c r="F14" s="37">
        <v>36</v>
      </c>
      <c r="G14" s="42">
        <f t="shared" si="2"/>
        <v>275400</v>
      </c>
      <c r="H14" s="42">
        <f t="shared" si="0"/>
        <v>2557800</v>
      </c>
    </row>
    <row r="15" spans="1:9" s="37" customFormat="1">
      <c r="A15" s="37">
        <v>6</v>
      </c>
      <c r="B15" s="37" t="s">
        <v>507</v>
      </c>
      <c r="C15" s="40">
        <v>68800</v>
      </c>
      <c r="D15" s="40">
        <v>7650</v>
      </c>
      <c r="E15" s="40">
        <f t="shared" si="1"/>
        <v>61150</v>
      </c>
      <c r="F15" s="37">
        <v>36</v>
      </c>
      <c r="G15" s="42">
        <f t="shared" si="2"/>
        <v>275400</v>
      </c>
      <c r="H15" s="42">
        <f t="shared" si="0"/>
        <v>2476800</v>
      </c>
    </row>
    <row r="16" spans="1:9" s="37" customFormat="1">
      <c r="A16" s="37">
        <v>7</v>
      </c>
      <c r="B16" s="37" t="s">
        <v>508</v>
      </c>
      <c r="C16" s="40">
        <v>70000</v>
      </c>
      <c r="D16" s="40">
        <v>8650</v>
      </c>
      <c r="E16" s="40">
        <f t="shared" si="1"/>
        <v>61350</v>
      </c>
      <c r="F16" s="37">
        <v>36</v>
      </c>
      <c r="G16" s="42">
        <f t="shared" si="2"/>
        <v>311400</v>
      </c>
      <c r="H16" s="42">
        <f t="shared" si="0"/>
        <v>2520000</v>
      </c>
    </row>
    <row r="17" spans="1:10" s="37" customFormat="1">
      <c r="A17" s="37">
        <v>8</v>
      </c>
      <c r="B17" s="37" t="s">
        <v>125</v>
      </c>
      <c r="C17" s="40">
        <v>78850</v>
      </c>
      <c r="D17" s="40">
        <v>7550</v>
      </c>
      <c r="E17" s="40">
        <f t="shared" si="1"/>
        <v>71300</v>
      </c>
      <c r="F17" s="37">
        <v>40</v>
      </c>
      <c r="G17" s="42">
        <f t="shared" si="2"/>
        <v>302000</v>
      </c>
      <c r="H17" s="42">
        <f t="shared" si="0"/>
        <v>3154000</v>
      </c>
    </row>
    <row r="18" spans="1:10" s="37" customFormat="1">
      <c r="C18" s="40"/>
      <c r="D18" s="40"/>
      <c r="E18" s="40"/>
      <c r="G18" s="42"/>
      <c r="H18" s="42"/>
    </row>
    <row r="19" spans="1:10" s="37" customFormat="1">
      <c r="C19" s="40"/>
      <c r="D19" s="40"/>
      <c r="E19" s="40"/>
      <c r="G19" s="42"/>
      <c r="H19" s="42"/>
    </row>
    <row r="20" spans="1:10" s="37" customFormat="1">
      <c r="E20" s="40">
        <f>C20-D20</f>
        <v>0</v>
      </c>
      <c r="F20" s="43" t="s">
        <v>214</v>
      </c>
      <c r="G20" s="42"/>
      <c r="H20" s="44">
        <f>SUM(H10:H17)</f>
        <v>20573250</v>
      </c>
    </row>
    <row r="21" spans="1:10" s="37" customFormat="1">
      <c r="E21" s="40">
        <f>C21-D21</f>
        <v>0</v>
      </c>
      <c r="F21" s="43" t="s">
        <v>210</v>
      </c>
      <c r="G21" s="42"/>
      <c r="H21" s="42">
        <f>SUM(G10:G17)</f>
        <v>2272250</v>
      </c>
    </row>
    <row r="22" spans="1:10" s="37" customFormat="1">
      <c r="E22" s="40">
        <f>C22-D22</f>
        <v>0</v>
      </c>
      <c r="F22" s="45" t="s">
        <v>219</v>
      </c>
      <c r="G22" s="42"/>
      <c r="H22" s="46">
        <f>H20-H21</f>
        <v>18301000</v>
      </c>
      <c r="J22" s="37" t="s">
        <v>330</v>
      </c>
    </row>
    <row r="23" spans="1:10" s="37" customFormat="1"/>
    <row r="24" spans="1:10" s="37" customFormat="1"/>
    <row r="25" spans="1:10" s="37" customFormat="1">
      <c r="F25" s="37" t="s">
        <v>495</v>
      </c>
    </row>
    <row r="26" spans="1:10" s="26" customFormat="1"/>
    <row r="28" spans="1:10">
      <c r="A28" s="104" t="s">
        <v>215</v>
      </c>
      <c r="B28" s="104"/>
      <c r="C28" s="104"/>
      <c r="D28" s="104"/>
      <c r="E28" s="104"/>
      <c r="F28" s="104"/>
      <c r="G28" s="104"/>
      <c r="H28" s="104"/>
    </row>
    <row r="29" spans="1:10" ht="9" customHeight="1"/>
    <row r="30" spans="1:10">
      <c r="A30" s="15" t="s">
        <v>3</v>
      </c>
      <c r="B30" s="15" t="s">
        <v>667</v>
      </c>
    </row>
    <row r="31" spans="1:10">
      <c r="A31" s="15" t="s">
        <v>208</v>
      </c>
      <c r="B31" s="15" t="s">
        <v>217</v>
      </c>
    </row>
    <row r="33" spans="1:10">
      <c r="A33" s="68" t="s">
        <v>4</v>
      </c>
      <c r="B33" s="68" t="s">
        <v>209</v>
      </c>
      <c r="C33" s="68" t="s">
        <v>5</v>
      </c>
      <c r="D33" s="68" t="s">
        <v>210</v>
      </c>
      <c r="E33" s="68" t="s">
        <v>211</v>
      </c>
      <c r="F33" s="68" t="s">
        <v>212</v>
      </c>
      <c r="G33" s="68" t="s">
        <v>218</v>
      </c>
      <c r="H33" s="68" t="s">
        <v>213</v>
      </c>
    </row>
    <row r="34" spans="1:10">
      <c r="A34" s="15">
        <v>1</v>
      </c>
      <c r="B34" s="15" t="s">
        <v>124</v>
      </c>
      <c r="C34" s="28">
        <v>89050</v>
      </c>
      <c r="D34" s="28">
        <v>8550</v>
      </c>
      <c r="E34" s="28">
        <f>C34-D34</f>
        <v>80500</v>
      </c>
      <c r="F34" s="15">
        <v>34</v>
      </c>
      <c r="G34" s="69">
        <f>D34*F34</f>
        <v>290700</v>
      </c>
      <c r="H34" s="69">
        <f>C34*F34</f>
        <v>3027700</v>
      </c>
    </row>
    <row r="35" spans="1:10">
      <c r="C35" s="28"/>
      <c r="D35" s="28"/>
      <c r="E35" s="28"/>
      <c r="G35" s="69"/>
      <c r="H35" s="69"/>
    </row>
    <row r="36" spans="1:10">
      <c r="C36" s="28"/>
      <c r="D36" s="28"/>
      <c r="E36" s="28"/>
      <c r="G36" s="69"/>
      <c r="H36" s="69"/>
    </row>
    <row r="37" spans="1:10">
      <c r="E37" s="28">
        <f>C37-D37</f>
        <v>0</v>
      </c>
      <c r="F37" s="70" t="s">
        <v>214</v>
      </c>
      <c r="G37" s="69"/>
      <c r="H37" s="71">
        <f>SUM(H34:H34)</f>
        <v>3027700</v>
      </c>
    </row>
    <row r="38" spans="1:10">
      <c r="E38" s="28">
        <f>C38-D38</f>
        <v>0</v>
      </c>
      <c r="F38" s="70" t="s">
        <v>210</v>
      </c>
      <c r="G38" s="69"/>
      <c r="H38" s="69">
        <f>SUM(G34:G34)</f>
        <v>290700</v>
      </c>
    </row>
    <row r="39" spans="1:10">
      <c r="E39" s="28">
        <f>C39-D39</f>
        <v>0</v>
      </c>
      <c r="F39" s="65" t="s">
        <v>219</v>
      </c>
      <c r="G39" s="69"/>
      <c r="H39" s="72">
        <f>H37-H38</f>
        <v>2737000</v>
      </c>
      <c r="J39" s="15" t="s">
        <v>634</v>
      </c>
    </row>
    <row r="41" spans="1:10">
      <c r="F41" s="15" t="s">
        <v>655</v>
      </c>
    </row>
    <row r="42" spans="1:10" s="26" customFormat="1"/>
    <row r="45" spans="1:10">
      <c r="A45" s="104" t="s">
        <v>215</v>
      </c>
      <c r="B45" s="104"/>
      <c r="C45" s="104"/>
      <c r="D45" s="104"/>
      <c r="E45" s="104"/>
      <c r="F45" s="104"/>
      <c r="G45" s="104"/>
      <c r="H45" s="104"/>
    </row>
    <row r="46" spans="1:10" ht="9" customHeight="1"/>
    <row r="47" spans="1:10">
      <c r="A47" s="15" t="s">
        <v>3</v>
      </c>
      <c r="B47" s="15" t="s">
        <v>667</v>
      </c>
    </row>
    <row r="48" spans="1:10">
      <c r="A48" s="15" t="s">
        <v>208</v>
      </c>
      <c r="B48" s="15" t="s">
        <v>217</v>
      </c>
    </row>
    <row r="50" spans="1:10">
      <c r="A50" s="68" t="s">
        <v>4</v>
      </c>
      <c r="B50" s="68" t="s">
        <v>209</v>
      </c>
      <c r="C50" s="68" t="s">
        <v>5</v>
      </c>
      <c r="D50" s="68" t="s">
        <v>210</v>
      </c>
      <c r="E50" s="68" t="s">
        <v>211</v>
      </c>
      <c r="F50" s="68" t="s">
        <v>212</v>
      </c>
      <c r="G50" s="68" t="s">
        <v>218</v>
      </c>
      <c r="H50" s="68" t="s">
        <v>213</v>
      </c>
    </row>
    <row r="51" spans="1:10">
      <c r="A51" s="15">
        <v>1</v>
      </c>
      <c r="B51" s="15" t="s">
        <v>717</v>
      </c>
      <c r="C51" s="28">
        <v>69550</v>
      </c>
      <c r="D51" s="28">
        <v>7450</v>
      </c>
      <c r="E51" s="28">
        <f>C51-D51</f>
        <v>62100</v>
      </c>
      <c r="F51" s="15">
        <v>28</v>
      </c>
      <c r="G51" s="69">
        <f>D51*F51</f>
        <v>208600</v>
      </c>
      <c r="H51" s="69">
        <f>C51*F51</f>
        <v>1947400</v>
      </c>
    </row>
    <row r="52" spans="1:10">
      <c r="A52" s="15">
        <v>2</v>
      </c>
      <c r="B52" s="15" t="s">
        <v>718</v>
      </c>
      <c r="C52" s="28">
        <v>67350</v>
      </c>
      <c r="D52" s="28">
        <v>7950</v>
      </c>
      <c r="E52" s="28">
        <f>C52-D52</f>
        <v>59400</v>
      </c>
      <c r="F52" s="15">
        <v>25</v>
      </c>
      <c r="G52" s="69">
        <f>D52*F52</f>
        <v>198750</v>
      </c>
      <c r="H52" s="69">
        <f>C52*F52</f>
        <v>1683750</v>
      </c>
    </row>
    <row r="53" spans="1:10">
      <c r="A53" s="15">
        <v>3</v>
      </c>
      <c r="B53" s="15" t="s">
        <v>121</v>
      </c>
      <c r="C53" s="28">
        <v>82050</v>
      </c>
      <c r="D53" s="28">
        <v>8550</v>
      </c>
      <c r="E53" s="28">
        <f>C53-D53</f>
        <v>73500</v>
      </c>
      <c r="F53" s="15">
        <v>36</v>
      </c>
      <c r="G53" s="69">
        <f>D53*F53</f>
        <v>307800</v>
      </c>
      <c r="H53" s="69">
        <f>C53*F53</f>
        <v>2953800</v>
      </c>
    </row>
    <row r="54" spans="1:10">
      <c r="A54" s="15">
        <v>4</v>
      </c>
      <c r="B54" s="15" t="s">
        <v>122</v>
      </c>
      <c r="C54" s="28">
        <v>88050</v>
      </c>
      <c r="D54" s="28">
        <v>8550</v>
      </c>
      <c r="E54" s="28">
        <f>C54-D54</f>
        <v>79500</v>
      </c>
      <c r="F54" s="15">
        <v>33</v>
      </c>
      <c r="G54" s="69">
        <f>D54*F54</f>
        <v>282150</v>
      </c>
      <c r="H54" s="69">
        <f>C54*F54</f>
        <v>2905650</v>
      </c>
    </row>
    <row r="55" spans="1:10">
      <c r="C55" s="28"/>
      <c r="D55" s="28"/>
      <c r="E55" s="28"/>
      <c r="G55" s="69"/>
      <c r="H55" s="69"/>
    </row>
    <row r="56" spans="1:10">
      <c r="E56" s="28">
        <f>C56-D56</f>
        <v>0</v>
      </c>
      <c r="F56" s="70" t="s">
        <v>214</v>
      </c>
      <c r="G56" s="69"/>
      <c r="H56" s="71">
        <f>SUM(H51:H54)</f>
        <v>9490600</v>
      </c>
    </row>
    <row r="57" spans="1:10">
      <c r="E57" s="28">
        <f>C57-D57</f>
        <v>0</v>
      </c>
      <c r="F57" s="70" t="s">
        <v>210</v>
      </c>
      <c r="G57" s="69"/>
      <c r="H57" s="69">
        <f>SUM(G51:G54)</f>
        <v>997300</v>
      </c>
    </row>
    <row r="58" spans="1:10">
      <c r="E58" s="28">
        <f>C58-D58</f>
        <v>0</v>
      </c>
      <c r="F58" s="65" t="s">
        <v>219</v>
      </c>
      <c r="G58" s="69"/>
      <c r="H58" s="72">
        <f>H56-H57</f>
        <v>8493300</v>
      </c>
      <c r="J58" s="15" t="s">
        <v>634</v>
      </c>
    </row>
    <row r="60" spans="1:10">
      <c r="F60" s="15" t="s">
        <v>697</v>
      </c>
    </row>
    <row r="61" spans="1:10" s="26" customFormat="1"/>
    <row r="64" spans="1:10">
      <c r="A64" s="104" t="s">
        <v>215</v>
      </c>
      <c r="B64" s="104"/>
      <c r="C64" s="104"/>
      <c r="D64" s="104"/>
      <c r="E64" s="104"/>
      <c r="F64" s="104"/>
      <c r="G64" s="104"/>
      <c r="H64" s="104"/>
    </row>
    <row r="65" spans="1:10" ht="9" customHeight="1"/>
    <row r="66" spans="1:10">
      <c r="A66" s="15" t="s">
        <v>3</v>
      </c>
      <c r="B66" s="15" t="s">
        <v>667</v>
      </c>
    </row>
    <row r="67" spans="1:10">
      <c r="A67" s="15" t="s">
        <v>208</v>
      </c>
      <c r="B67" s="15" t="s">
        <v>217</v>
      </c>
    </row>
    <row r="69" spans="1:10">
      <c r="A69" s="68" t="s">
        <v>4</v>
      </c>
      <c r="B69" s="68" t="s">
        <v>209</v>
      </c>
      <c r="C69" s="68" t="s">
        <v>5</v>
      </c>
      <c r="D69" s="68" t="s">
        <v>210</v>
      </c>
      <c r="E69" s="68" t="s">
        <v>211</v>
      </c>
      <c r="F69" s="68" t="s">
        <v>212</v>
      </c>
      <c r="G69" s="68" t="s">
        <v>218</v>
      </c>
      <c r="H69" s="68" t="s">
        <v>213</v>
      </c>
    </row>
    <row r="70" spans="1:10">
      <c r="A70" s="15">
        <v>1</v>
      </c>
      <c r="B70" s="15" t="s">
        <v>124</v>
      </c>
      <c r="C70" s="28">
        <v>89050</v>
      </c>
      <c r="D70" s="28">
        <v>8550</v>
      </c>
      <c r="E70" s="28">
        <f>C70-D70</f>
        <v>80500</v>
      </c>
      <c r="F70" s="15">
        <v>2</v>
      </c>
      <c r="G70" s="69">
        <f>D70*F70</f>
        <v>17100</v>
      </c>
      <c r="H70" s="69">
        <f>C70*F70</f>
        <v>178100</v>
      </c>
    </row>
    <row r="71" spans="1:10">
      <c r="A71" s="15">
        <v>2</v>
      </c>
      <c r="B71" s="15" t="s">
        <v>122</v>
      </c>
      <c r="C71" s="28">
        <v>88050</v>
      </c>
      <c r="D71" s="28">
        <v>8550</v>
      </c>
      <c r="E71" s="28">
        <f>C71-D71</f>
        <v>79500</v>
      </c>
      <c r="F71" s="15">
        <v>3</v>
      </c>
      <c r="G71" s="69">
        <f>D71*F71</f>
        <v>25650</v>
      </c>
      <c r="H71" s="69">
        <f>C71*F71</f>
        <v>264150</v>
      </c>
    </row>
    <row r="72" spans="1:10">
      <c r="A72" s="15">
        <v>3</v>
      </c>
      <c r="B72" s="15" t="s">
        <v>503</v>
      </c>
      <c r="C72" s="28">
        <v>71350</v>
      </c>
      <c r="D72" s="28">
        <v>7950</v>
      </c>
      <c r="E72" s="28">
        <f>C72-D72</f>
        <v>63400</v>
      </c>
      <c r="F72" s="15">
        <v>3</v>
      </c>
      <c r="G72" s="69">
        <f>D72*F72</f>
        <v>23850</v>
      </c>
      <c r="H72" s="69">
        <f>C72*F72</f>
        <v>214050</v>
      </c>
    </row>
    <row r="73" spans="1:10">
      <c r="A73" s="15">
        <v>4</v>
      </c>
      <c r="B73" s="15" t="s">
        <v>718</v>
      </c>
      <c r="C73" s="28">
        <v>67350</v>
      </c>
      <c r="D73" s="28">
        <v>7950</v>
      </c>
      <c r="E73" s="28">
        <f>C73-D73</f>
        <v>59400</v>
      </c>
      <c r="F73" s="15">
        <v>11</v>
      </c>
      <c r="G73" s="69">
        <f>D73*F73</f>
        <v>87450</v>
      </c>
      <c r="H73" s="69">
        <f>C73*F73</f>
        <v>740850</v>
      </c>
    </row>
    <row r="74" spans="1:10">
      <c r="A74" s="15">
        <v>5</v>
      </c>
      <c r="B74" s="15" t="s">
        <v>717</v>
      </c>
      <c r="C74" s="28">
        <v>69550</v>
      </c>
      <c r="D74" s="28">
        <v>7450</v>
      </c>
      <c r="E74" s="28">
        <f t="shared" ref="E74:E76" si="3">C74-D74</f>
        <v>62100</v>
      </c>
      <c r="F74" s="15">
        <v>8</v>
      </c>
      <c r="G74" s="69">
        <f t="shared" ref="G74:G76" si="4">D74*F74</f>
        <v>59600</v>
      </c>
      <c r="H74" s="69">
        <f t="shared" ref="H74:H76" si="5">C74*F74</f>
        <v>556400</v>
      </c>
    </row>
    <row r="75" spans="1:10">
      <c r="A75" s="15">
        <v>6</v>
      </c>
      <c r="B75" s="15" t="s">
        <v>1095</v>
      </c>
      <c r="C75" s="28">
        <v>92000</v>
      </c>
      <c r="D75" s="28">
        <v>8550</v>
      </c>
      <c r="E75" s="28">
        <f t="shared" si="3"/>
        <v>83450</v>
      </c>
      <c r="F75" s="15">
        <v>36</v>
      </c>
      <c r="G75" s="69">
        <f t="shared" si="4"/>
        <v>307800</v>
      </c>
      <c r="H75" s="69">
        <f t="shared" si="5"/>
        <v>3312000</v>
      </c>
    </row>
    <row r="76" spans="1:10">
      <c r="A76" s="15">
        <v>7</v>
      </c>
      <c r="B76" s="15" t="s">
        <v>1096</v>
      </c>
      <c r="C76" s="28">
        <v>84000</v>
      </c>
      <c r="D76" s="28">
        <v>8550</v>
      </c>
      <c r="E76" s="28">
        <f t="shared" si="3"/>
        <v>75450</v>
      </c>
      <c r="F76" s="15">
        <v>40</v>
      </c>
      <c r="G76" s="69">
        <f t="shared" si="4"/>
        <v>342000</v>
      </c>
      <c r="H76" s="69">
        <f t="shared" si="5"/>
        <v>3360000</v>
      </c>
    </row>
    <row r="77" spans="1:10">
      <c r="C77" s="28"/>
      <c r="D77" s="28"/>
      <c r="E77" s="28"/>
      <c r="G77" s="69"/>
      <c r="H77" s="69"/>
    </row>
    <row r="78" spans="1:10">
      <c r="E78" s="28">
        <f>C78-D78</f>
        <v>0</v>
      </c>
      <c r="F78" s="70" t="s">
        <v>214</v>
      </c>
      <c r="G78" s="69"/>
      <c r="H78" s="71">
        <f>SUM(H70:H76)</f>
        <v>8625550</v>
      </c>
    </row>
    <row r="79" spans="1:10">
      <c r="E79" s="28">
        <f>C79-D79</f>
        <v>0</v>
      </c>
      <c r="F79" s="70" t="s">
        <v>210</v>
      </c>
      <c r="G79" s="69"/>
      <c r="H79" s="69">
        <f>SUM(G70:G76)</f>
        <v>863450</v>
      </c>
    </row>
    <row r="80" spans="1:10">
      <c r="E80" s="28">
        <f>C80-D80</f>
        <v>0</v>
      </c>
      <c r="F80" s="65" t="s">
        <v>219</v>
      </c>
      <c r="G80" s="69"/>
      <c r="H80" s="72">
        <f>H78-H79</f>
        <v>7762100</v>
      </c>
      <c r="J80" s="15" t="s">
        <v>634</v>
      </c>
    </row>
    <row r="82" spans="6:6">
      <c r="F82" s="15" t="s">
        <v>1104</v>
      </c>
    </row>
  </sheetData>
  <mergeCells count="4">
    <mergeCell ref="A4:H4"/>
    <mergeCell ref="A28:H28"/>
    <mergeCell ref="A45:H45"/>
    <mergeCell ref="A64:H64"/>
  </mergeCells>
  <pageMargins left="0.7" right="0.7" top="0.75" bottom="0.75" header="0.3" footer="0.3"/>
  <pageSetup scale="7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6"/>
  <sheetViews>
    <sheetView showGridLines="0" workbookViewId="0">
      <pane ySplit="3" topLeftCell="A94" activePane="bottomLeft" state="frozen"/>
      <selection pane="bottomLeft" activeCell="C98" sqref="C98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3.7109375" style="14" bestFit="1" customWidth="1"/>
    <col min="9" max="9" width="11.7109375" style="14" customWidth="1"/>
    <col min="10" max="10" width="16.85546875" style="14" bestFit="1" customWidth="1"/>
    <col min="11" max="16384" width="9.140625" style="14"/>
  </cols>
  <sheetData>
    <row r="1" spans="1:10">
      <c r="A1" s="17" t="s">
        <v>206</v>
      </c>
      <c r="I1" s="14" t="s">
        <v>268</v>
      </c>
      <c r="J1" s="36" t="s">
        <v>304</v>
      </c>
    </row>
    <row r="2" spans="1:10">
      <c r="A2" s="14" t="s">
        <v>207</v>
      </c>
      <c r="I2" s="14" t="s">
        <v>263</v>
      </c>
      <c r="J2" s="14" t="s">
        <v>266</v>
      </c>
    </row>
    <row r="3" spans="1:10">
      <c r="I3" s="14" t="s">
        <v>264</v>
      </c>
      <c r="J3" s="14" t="s">
        <v>305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/>
    <row r="6" spans="1:10" s="37" customFormat="1">
      <c r="A6" s="37" t="s">
        <v>3</v>
      </c>
      <c r="B6" s="37" t="s">
        <v>216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9" t="s">
        <v>27</v>
      </c>
      <c r="C10" s="40">
        <v>38175</v>
      </c>
      <c r="D10" s="41">
        <v>5175</v>
      </c>
      <c r="E10" s="40">
        <v>33000</v>
      </c>
      <c r="F10" s="37">
        <v>36</v>
      </c>
      <c r="G10" s="42">
        <f>D10*F10</f>
        <v>186300</v>
      </c>
      <c r="H10" s="42">
        <f t="shared" ref="H10:H16" si="0">C10*F10</f>
        <v>1374300</v>
      </c>
    </row>
    <row r="11" spans="1:10" s="37" customFormat="1">
      <c r="A11" s="37">
        <v>2</v>
      </c>
      <c r="B11" s="39" t="s">
        <v>31</v>
      </c>
      <c r="C11" s="40">
        <v>39175</v>
      </c>
      <c r="D11" s="41">
        <v>5175</v>
      </c>
      <c r="E11" s="40">
        <v>34000</v>
      </c>
      <c r="F11" s="37">
        <v>36</v>
      </c>
      <c r="G11" s="42">
        <f t="shared" ref="G11:G16" si="1">D11*F11</f>
        <v>186300</v>
      </c>
      <c r="H11" s="42">
        <f t="shared" si="0"/>
        <v>1410300</v>
      </c>
    </row>
    <row r="12" spans="1:10" s="37" customFormat="1">
      <c r="A12" s="37">
        <v>3</v>
      </c>
      <c r="B12" s="39" t="s">
        <v>34</v>
      </c>
      <c r="C12" s="40">
        <v>38225</v>
      </c>
      <c r="D12" s="41">
        <v>5225</v>
      </c>
      <c r="E12" s="40">
        <v>33000</v>
      </c>
      <c r="F12" s="37">
        <v>36</v>
      </c>
      <c r="G12" s="42">
        <f t="shared" si="1"/>
        <v>188100</v>
      </c>
      <c r="H12" s="42">
        <f t="shared" si="0"/>
        <v>1376100</v>
      </c>
    </row>
    <row r="13" spans="1:10" s="37" customFormat="1">
      <c r="A13" s="37">
        <v>4</v>
      </c>
      <c r="B13" s="39" t="s">
        <v>35</v>
      </c>
      <c r="C13" s="40">
        <v>38175</v>
      </c>
      <c r="D13" s="41">
        <v>5175</v>
      </c>
      <c r="E13" s="40">
        <v>33000</v>
      </c>
      <c r="F13" s="37">
        <v>35</v>
      </c>
      <c r="G13" s="42">
        <f t="shared" si="1"/>
        <v>181125</v>
      </c>
      <c r="H13" s="42">
        <f t="shared" si="0"/>
        <v>1336125</v>
      </c>
    </row>
    <row r="14" spans="1:10" s="37" customFormat="1">
      <c r="A14" s="37">
        <v>5</v>
      </c>
      <c r="B14" s="39" t="s">
        <v>42</v>
      </c>
      <c r="C14" s="40">
        <v>92000</v>
      </c>
      <c r="D14" s="41">
        <v>5175</v>
      </c>
      <c r="E14" s="40">
        <v>86825</v>
      </c>
      <c r="F14" s="37">
        <v>30</v>
      </c>
      <c r="G14" s="42">
        <f t="shared" si="1"/>
        <v>155250</v>
      </c>
      <c r="H14" s="42">
        <f t="shared" si="0"/>
        <v>2760000</v>
      </c>
    </row>
    <row r="15" spans="1:10" s="37" customFormat="1">
      <c r="A15" s="37">
        <v>6</v>
      </c>
      <c r="B15" s="39" t="s">
        <v>41</v>
      </c>
      <c r="C15" s="40">
        <v>86000</v>
      </c>
      <c r="D15" s="41">
        <v>5175</v>
      </c>
      <c r="E15" s="40">
        <v>80825</v>
      </c>
      <c r="F15" s="37">
        <v>14</v>
      </c>
      <c r="G15" s="42">
        <f t="shared" si="1"/>
        <v>72450</v>
      </c>
      <c r="H15" s="42">
        <f t="shared" si="0"/>
        <v>1204000</v>
      </c>
    </row>
    <row r="16" spans="1:10" s="37" customFormat="1">
      <c r="A16" s="37">
        <v>7</v>
      </c>
      <c r="B16" s="39" t="s">
        <v>70</v>
      </c>
      <c r="C16" s="40">
        <v>94000</v>
      </c>
      <c r="D16" s="41">
        <v>5175</v>
      </c>
      <c r="E16" s="40">
        <v>88825</v>
      </c>
      <c r="F16" s="37">
        <v>11</v>
      </c>
      <c r="G16" s="42">
        <f t="shared" si="1"/>
        <v>56925</v>
      </c>
      <c r="H16" s="42">
        <f t="shared" si="0"/>
        <v>1034000</v>
      </c>
    </row>
    <row r="17" spans="1:10" s="37" customFormat="1"/>
    <row r="18" spans="1:10" s="37" customFormat="1">
      <c r="F18" s="43" t="s">
        <v>214</v>
      </c>
      <c r="H18" s="44">
        <f>SUM(H10:H16)</f>
        <v>10494825</v>
      </c>
    </row>
    <row r="19" spans="1:10" s="37" customFormat="1">
      <c r="F19" s="43" t="s">
        <v>210</v>
      </c>
      <c r="H19" s="42">
        <f>SUM(G10:G16)</f>
        <v>1026450</v>
      </c>
    </row>
    <row r="20" spans="1:10" s="37" customFormat="1">
      <c r="F20" s="45" t="s">
        <v>219</v>
      </c>
      <c r="H20" s="46">
        <f>H18-H19</f>
        <v>9468375</v>
      </c>
      <c r="J20" s="37" t="s">
        <v>244</v>
      </c>
    </row>
    <row r="21" spans="1:10" s="37" customFormat="1"/>
    <row r="22" spans="1:10" s="37" customFormat="1">
      <c r="F22" s="37" t="s">
        <v>220</v>
      </c>
    </row>
    <row r="23" spans="1:10" s="26" customFormat="1"/>
    <row r="24" spans="1:10" s="37" customFormat="1"/>
    <row r="25" spans="1:10" s="37" customFormat="1">
      <c r="A25" s="38" t="s">
        <v>4</v>
      </c>
      <c r="B25" s="38" t="s">
        <v>209</v>
      </c>
      <c r="C25" s="38" t="s">
        <v>5</v>
      </c>
      <c r="D25" s="38" t="s">
        <v>210</v>
      </c>
      <c r="E25" s="38" t="s">
        <v>211</v>
      </c>
      <c r="F25" s="38" t="s">
        <v>212</v>
      </c>
      <c r="G25" s="38" t="s">
        <v>218</v>
      </c>
      <c r="H25" s="38" t="s">
        <v>213</v>
      </c>
    </row>
    <row r="26" spans="1:10" s="37" customFormat="1">
      <c r="A26" s="37">
        <v>1</v>
      </c>
      <c r="B26" s="37" t="s">
        <v>33</v>
      </c>
      <c r="C26" s="40">
        <v>39175</v>
      </c>
      <c r="D26" s="40">
        <v>5175</v>
      </c>
      <c r="E26" s="40">
        <v>34000</v>
      </c>
      <c r="F26" s="37">
        <v>36</v>
      </c>
      <c r="G26" s="42">
        <f>D26*F26</f>
        <v>186300</v>
      </c>
      <c r="H26" s="42">
        <f t="shared" ref="H26:H39" si="2">C26*F26</f>
        <v>1410300</v>
      </c>
    </row>
    <row r="27" spans="1:10" s="37" customFormat="1">
      <c r="A27" s="37">
        <v>2</v>
      </c>
      <c r="B27" s="37" t="s">
        <v>32</v>
      </c>
      <c r="C27" s="40">
        <v>39175</v>
      </c>
      <c r="D27" s="40">
        <v>5175</v>
      </c>
      <c r="E27" s="40">
        <v>39175</v>
      </c>
      <c r="F27" s="37">
        <v>32</v>
      </c>
      <c r="G27" s="42">
        <f t="shared" ref="G27:G39" si="3">D27*F27</f>
        <v>165600</v>
      </c>
      <c r="H27" s="42">
        <f t="shared" si="2"/>
        <v>1253600</v>
      </c>
    </row>
    <row r="28" spans="1:10" s="37" customFormat="1">
      <c r="A28" s="37">
        <v>3</v>
      </c>
      <c r="B28" s="37" t="s">
        <v>30</v>
      </c>
      <c r="C28" s="40">
        <v>38175</v>
      </c>
      <c r="D28" s="40">
        <v>5175</v>
      </c>
      <c r="E28" s="40">
        <v>38175</v>
      </c>
      <c r="F28" s="37">
        <v>36</v>
      </c>
      <c r="G28" s="42">
        <f t="shared" si="3"/>
        <v>186300</v>
      </c>
      <c r="H28" s="42">
        <f t="shared" si="2"/>
        <v>1374300</v>
      </c>
    </row>
    <row r="29" spans="1:10" s="37" customFormat="1">
      <c r="A29" s="37">
        <v>4</v>
      </c>
      <c r="B29" s="37" t="s">
        <v>26</v>
      </c>
      <c r="C29" s="40">
        <v>38225</v>
      </c>
      <c r="D29" s="40">
        <v>5225</v>
      </c>
      <c r="E29" s="40">
        <v>38225</v>
      </c>
      <c r="F29" s="37">
        <v>36</v>
      </c>
      <c r="G29" s="42">
        <f t="shared" si="3"/>
        <v>188100</v>
      </c>
      <c r="H29" s="42">
        <f t="shared" si="2"/>
        <v>1376100</v>
      </c>
    </row>
    <row r="30" spans="1:10" s="37" customFormat="1">
      <c r="A30" s="37">
        <v>5</v>
      </c>
      <c r="B30" s="37" t="s">
        <v>29</v>
      </c>
      <c r="C30" s="40">
        <v>38225</v>
      </c>
      <c r="D30" s="40">
        <v>5225</v>
      </c>
      <c r="E30" s="40">
        <v>38225</v>
      </c>
      <c r="F30" s="37">
        <v>36</v>
      </c>
      <c r="G30" s="42">
        <f t="shared" si="3"/>
        <v>188100</v>
      </c>
      <c r="H30" s="42">
        <f t="shared" si="2"/>
        <v>1376100</v>
      </c>
    </row>
    <row r="31" spans="1:10" s="37" customFormat="1">
      <c r="A31" s="37">
        <v>6</v>
      </c>
      <c r="B31" s="37" t="s">
        <v>28</v>
      </c>
      <c r="C31" s="40">
        <v>38225</v>
      </c>
      <c r="D31" s="40">
        <v>5225</v>
      </c>
      <c r="E31" s="40">
        <v>38225</v>
      </c>
      <c r="F31" s="37">
        <v>36</v>
      </c>
      <c r="G31" s="42">
        <f t="shared" si="3"/>
        <v>188100</v>
      </c>
      <c r="H31" s="42">
        <f t="shared" si="2"/>
        <v>1376100</v>
      </c>
    </row>
    <row r="32" spans="1:10" s="37" customFormat="1">
      <c r="A32" s="37">
        <v>7</v>
      </c>
      <c r="B32" s="37" t="s">
        <v>36</v>
      </c>
      <c r="C32" s="40">
        <v>38175</v>
      </c>
      <c r="D32" s="40">
        <v>5175</v>
      </c>
      <c r="E32" s="40">
        <v>38175</v>
      </c>
      <c r="F32" s="37">
        <v>36</v>
      </c>
      <c r="G32" s="42">
        <f t="shared" si="3"/>
        <v>186300</v>
      </c>
      <c r="H32" s="42">
        <f t="shared" si="2"/>
        <v>1374300</v>
      </c>
    </row>
    <row r="33" spans="1:10" s="37" customFormat="1">
      <c r="A33" s="37">
        <v>8</v>
      </c>
      <c r="B33" s="37" t="s">
        <v>46</v>
      </c>
      <c r="C33" s="40">
        <v>94000</v>
      </c>
      <c r="D33" s="40">
        <v>5225</v>
      </c>
      <c r="E33" s="40">
        <v>94000</v>
      </c>
      <c r="F33" s="37">
        <v>30</v>
      </c>
      <c r="G33" s="42">
        <f t="shared" si="3"/>
        <v>156750</v>
      </c>
      <c r="H33" s="42">
        <f t="shared" si="2"/>
        <v>2820000</v>
      </c>
    </row>
    <row r="34" spans="1:10" s="37" customFormat="1">
      <c r="A34" s="37">
        <v>9</v>
      </c>
      <c r="B34" s="37" t="s">
        <v>43</v>
      </c>
      <c r="C34" s="40">
        <v>92000</v>
      </c>
      <c r="D34" s="40">
        <v>5125</v>
      </c>
      <c r="E34" s="40">
        <v>92000</v>
      </c>
      <c r="F34" s="37">
        <v>34</v>
      </c>
      <c r="G34" s="42">
        <f t="shared" si="3"/>
        <v>174250</v>
      </c>
      <c r="H34" s="42">
        <f t="shared" si="2"/>
        <v>3128000</v>
      </c>
    </row>
    <row r="35" spans="1:10" s="37" customFormat="1">
      <c r="A35" s="37">
        <v>10</v>
      </c>
      <c r="B35" s="37" t="s">
        <v>40</v>
      </c>
      <c r="C35" s="40">
        <v>90000</v>
      </c>
      <c r="D35" s="40">
        <v>4875</v>
      </c>
      <c r="E35" s="40">
        <v>90000</v>
      </c>
      <c r="F35" s="37">
        <v>32</v>
      </c>
      <c r="G35" s="42">
        <f t="shared" si="3"/>
        <v>156000</v>
      </c>
      <c r="H35" s="42">
        <f t="shared" si="2"/>
        <v>2880000</v>
      </c>
    </row>
    <row r="36" spans="1:10" s="37" customFormat="1">
      <c r="A36" s="37">
        <v>11</v>
      </c>
      <c r="B36" s="37" t="s">
        <v>69</v>
      </c>
      <c r="C36" s="40">
        <v>78000</v>
      </c>
      <c r="D36" s="40">
        <v>5125</v>
      </c>
      <c r="E36" s="40">
        <v>78000</v>
      </c>
      <c r="F36" s="37">
        <v>33</v>
      </c>
      <c r="G36" s="42">
        <f t="shared" si="3"/>
        <v>169125</v>
      </c>
      <c r="H36" s="42">
        <f t="shared" si="2"/>
        <v>2574000</v>
      </c>
    </row>
    <row r="37" spans="1:10" s="37" customFormat="1">
      <c r="A37" s="37">
        <v>12</v>
      </c>
      <c r="B37" s="37" t="s">
        <v>70</v>
      </c>
      <c r="C37" s="40">
        <v>94000</v>
      </c>
      <c r="D37" s="40">
        <v>5175</v>
      </c>
      <c r="E37" s="40">
        <v>94000</v>
      </c>
      <c r="F37" s="37">
        <f>24-6</f>
        <v>18</v>
      </c>
      <c r="G37" s="42">
        <f t="shared" si="3"/>
        <v>93150</v>
      </c>
      <c r="H37" s="42">
        <f t="shared" si="2"/>
        <v>1692000</v>
      </c>
    </row>
    <row r="38" spans="1:10" s="37" customFormat="1">
      <c r="A38" s="37">
        <v>13</v>
      </c>
      <c r="B38" s="37" t="s">
        <v>42</v>
      </c>
      <c r="C38" s="40">
        <v>92000</v>
      </c>
      <c r="D38" s="40">
        <v>5175</v>
      </c>
      <c r="E38" s="40">
        <v>92000</v>
      </c>
      <c r="F38" s="37">
        <v>4</v>
      </c>
      <c r="G38" s="42">
        <f t="shared" si="3"/>
        <v>20700</v>
      </c>
      <c r="H38" s="42">
        <f t="shared" si="2"/>
        <v>368000</v>
      </c>
    </row>
    <row r="39" spans="1:10" s="37" customFormat="1">
      <c r="A39" s="37">
        <v>14</v>
      </c>
      <c r="B39" s="37" t="s">
        <v>41</v>
      </c>
      <c r="C39" s="40">
        <v>86000</v>
      </c>
      <c r="D39" s="40">
        <v>5175</v>
      </c>
      <c r="E39" s="40">
        <v>86000</v>
      </c>
      <c r="F39" s="37">
        <v>17</v>
      </c>
      <c r="G39" s="42">
        <f t="shared" si="3"/>
        <v>87975</v>
      </c>
      <c r="H39" s="42">
        <f t="shared" si="2"/>
        <v>1462000</v>
      </c>
    </row>
    <row r="40" spans="1:10" s="37" customFormat="1"/>
    <row r="41" spans="1:10" s="37" customFormat="1">
      <c r="F41" s="43" t="s">
        <v>214</v>
      </c>
      <c r="H41" s="44">
        <f>SUM(H26:H39)</f>
        <v>24464800</v>
      </c>
    </row>
    <row r="42" spans="1:10" s="37" customFormat="1">
      <c r="F42" s="43" t="s">
        <v>210</v>
      </c>
      <c r="H42" s="42">
        <f>SUM(G26:G39)</f>
        <v>2146750</v>
      </c>
    </row>
    <row r="43" spans="1:10" s="37" customFormat="1">
      <c r="F43" s="45" t="s">
        <v>219</v>
      </c>
      <c r="H43" s="46">
        <f>H41-H42</f>
        <v>22318050</v>
      </c>
      <c r="J43" s="37" t="s">
        <v>244</v>
      </c>
    </row>
    <row r="44" spans="1:10" s="37" customFormat="1"/>
    <row r="45" spans="1:10" s="37" customFormat="1">
      <c r="F45" s="37" t="s">
        <v>225</v>
      </c>
    </row>
    <row r="46" spans="1:10" s="26" customFormat="1"/>
    <row r="47" spans="1:10" s="37" customFormat="1"/>
    <row r="48" spans="1:10" s="37" customFormat="1">
      <c r="A48" s="37" t="s">
        <v>3</v>
      </c>
      <c r="B48" s="37" t="s">
        <v>216</v>
      </c>
    </row>
    <row r="49" spans="1:8" s="37" customFormat="1">
      <c r="A49" s="37" t="s">
        <v>208</v>
      </c>
      <c r="B49" s="37" t="s">
        <v>306</v>
      </c>
    </row>
    <row r="50" spans="1:8" s="37" customFormat="1"/>
    <row r="51" spans="1:8" s="37" customFormat="1">
      <c r="A51" s="38" t="s">
        <v>4</v>
      </c>
      <c r="B51" s="38" t="s">
        <v>209</v>
      </c>
      <c r="C51" s="38" t="s">
        <v>5</v>
      </c>
      <c r="D51" s="38" t="s">
        <v>210</v>
      </c>
      <c r="E51" s="38" t="s">
        <v>211</v>
      </c>
      <c r="F51" s="38" t="s">
        <v>212</v>
      </c>
      <c r="G51" s="38" t="s">
        <v>218</v>
      </c>
      <c r="H51" s="38" t="s">
        <v>213</v>
      </c>
    </row>
    <row r="52" spans="1:8" s="37" customFormat="1">
      <c r="A52" s="37">
        <v>1</v>
      </c>
      <c r="B52" s="37" t="s">
        <v>49</v>
      </c>
      <c r="C52" s="40">
        <v>74000</v>
      </c>
      <c r="D52" s="41">
        <v>5175</v>
      </c>
      <c r="E52" s="40">
        <f>C52-D52</f>
        <v>68825</v>
      </c>
      <c r="F52" s="37">
        <v>34</v>
      </c>
      <c r="G52" s="42">
        <f>D52*F52</f>
        <v>175950</v>
      </c>
      <c r="H52" s="42">
        <f t="shared" ref="H52:H59" si="4">C52*F52</f>
        <v>2516000</v>
      </c>
    </row>
    <row r="53" spans="1:8" s="37" customFormat="1">
      <c r="A53" s="37">
        <v>2</v>
      </c>
      <c r="B53" s="37" t="s">
        <v>39</v>
      </c>
      <c r="C53" s="40">
        <v>90000</v>
      </c>
      <c r="D53" s="41">
        <v>5225</v>
      </c>
      <c r="E53" s="40">
        <f t="shared" ref="E53:E59" si="5">C53-D53</f>
        <v>84775</v>
      </c>
      <c r="F53" s="37">
        <v>34</v>
      </c>
      <c r="G53" s="42">
        <f t="shared" ref="G53:G59" si="6">D53*F53</f>
        <v>177650</v>
      </c>
      <c r="H53" s="42">
        <f t="shared" si="4"/>
        <v>3060000</v>
      </c>
    </row>
    <row r="54" spans="1:8" s="37" customFormat="1">
      <c r="A54" s="37">
        <v>3</v>
      </c>
      <c r="B54" s="37" t="s">
        <v>23</v>
      </c>
      <c r="C54" s="40">
        <v>38225</v>
      </c>
      <c r="D54" s="41">
        <v>5225</v>
      </c>
      <c r="E54" s="40">
        <f t="shared" si="5"/>
        <v>33000</v>
      </c>
      <c r="F54" s="37">
        <v>33</v>
      </c>
      <c r="G54" s="42">
        <f t="shared" si="6"/>
        <v>172425</v>
      </c>
      <c r="H54" s="42">
        <f t="shared" si="4"/>
        <v>1261425</v>
      </c>
    </row>
    <row r="55" spans="1:8" s="37" customFormat="1">
      <c r="A55" s="37">
        <v>4</v>
      </c>
      <c r="B55" s="37" t="s">
        <v>65</v>
      </c>
      <c r="C55" s="40">
        <v>54875</v>
      </c>
      <c r="D55" s="41">
        <v>4875</v>
      </c>
      <c r="E55" s="40">
        <f t="shared" si="5"/>
        <v>50000</v>
      </c>
      <c r="F55" s="37">
        <v>35</v>
      </c>
      <c r="G55" s="42">
        <f t="shared" si="6"/>
        <v>170625</v>
      </c>
      <c r="H55" s="42">
        <f t="shared" si="4"/>
        <v>1920625</v>
      </c>
    </row>
    <row r="56" spans="1:8" s="37" customFormat="1">
      <c r="A56" s="37">
        <v>5</v>
      </c>
      <c r="B56" s="37" t="s">
        <v>70</v>
      </c>
      <c r="C56" s="40">
        <v>94000</v>
      </c>
      <c r="D56" s="41">
        <v>5175</v>
      </c>
      <c r="E56" s="40">
        <f t="shared" si="5"/>
        <v>88825</v>
      </c>
      <c r="F56" s="37">
        <v>6</v>
      </c>
      <c r="G56" s="42">
        <f t="shared" si="6"/>
        <v>31050</v>
      </c>
      <c r="H56" s="42">
        <f t="shared" si="4"/>
        <v>564000</v>
      </c>
    </row>
    <row r="57" spans="1:8" s="37" customFormat="1">
      <c r="A57" s="37">
        <v>6</v>
      </c>
      <c r="B57" s="37" t="s">
        <v>43</v>
      </c>
      <c r="C57" s="40">
        <v>92000</v>
      </c>
      <c r="D57" s="41">
        <v>5125</v>
      </c>
      <c r="E57" s="40">
        <f t="shared" si="5"/>
        <v>86875</v>
      </c>
      <c r="F57" s="37">
        <v>1</v>
      </c>
      <c r="G57" s="42">
        <f t="shared" si="6"/>
        <v>5125</v>
      </c>
      <c r="H57" s="42">
        <f t="shared" si="4"/>
        <v>92000</v>
      </c>
    </row>
    <row r="58" spans="1:8" s="37" customFormat="1">
      <c r="A58" s="37">
        <v>7</v>
      </c>
      <c r="B58" s="37" t="s">
        <v>46</v>
      </c>
      <c r="C58" s="40">
        <v>94000</v>
      </c>
      <c r="D58" s="41">
        <v>5225</v>
      </c>
      <c r="E58" s="40">
        <f t="shared" si="5"/>
        <v>88775</v>
      </c>
      <c r="F58" s="37">
        <v>5</v>
      </c>
      <c r="G58" s="42">
        <f t="shared" si="6"/>
        <v>26125</v>
      </c>
      <c r="H58" s="42">
        <f t="shared" si="4"/>
        <v>470000</v>
      </c>
    </row>
    <row r="59" spans="1:8" s="37" customFormat="1">
      <c r="A59" s="37">
        <v>8</v>
      </c>
      <c r="B59" s="37" t="s">
        <v>32</v>
      </c>
      <c r="C59" s="40">
        <v>39175</v>
      </c>
      <c r="D59" s="41">
        <v>5175</v>
      </c>
      <c r="E59" s="40">
        <f t="shared" si="5"/>
        <v>34000</v>
      </c>
      <c r="F59" s="37">
        <v>3</v>
      </c>
      <c r="G59" s="42">
        <f t="shared" si="6"/>
        <v>15525</v>
      </c>
      <c r="H59" s="42">
        <f t="shared" si="4"/>
        <v>117525</v>
      </c>
    </row>
    <row r="60" spans="1:8" s="37" customFormat="1">
      <c r="B60" s="39"/>
      <c r="C60" s="40"/>
      <c r="D60" s="41"/>
      <c r="E60" s="40"/>
      <c r="G60" s="42"/>
      <c r="H60" s="42"/>
    </row>
    <row r="61" spans="1:8" s="37" customFormat="1"/>
    <row r="62" spans="1:8" s="37" customFormat="1">
      <c r="B62" s="37" t="s">
        <v>300</v>
      </c>
      <c r="C62" s="40">
        <v>20000000</v>
      </c>
      <c r="F62" s="43" t="s">
        <v>214</v>
      </c>
      <c r="H62" s="44">
        <f>SUM(H52:H59)</f>
        <v>10001575</v>
      </c>
    </row>
    <row r="63" spans="1:8" s="37" customFormat="1">
      <c r="B63" s="37" t="s">
        <v>301</v>
      </c>
      <c r="C63" s="40">
        <v>4000000</v>
      </c>
      <c r="F63" s="43" t="s">
        <v>210</v>
      </c>
      <c r="H63" s="42">
        <f>SUM(G52:G59)</f>
        <v>774475</v>
      </c>
    </row>
    <row r="64" spans="1:8" s="37" customFormat="1">
      <c r="B64" s="45" t="s">
        <v>302</v>
      </c>
      <c r="C64" s="47">
        <v>16000000</v>
      </c>
      <c r="F64" s="43" t="s">
        <v>303</v>
      </c>
      <c r="H64" s="46">
        <v>4000000</v>
      </c>
    </row>
    <row r="65" spans="1:10" s="37" customFormat="1">
      <c r="F65" s="45" t="s">
        <v>219</v>
      </c>
      <c r="H65" s="46">
        <f>H62-H63-H64</f>
        <v>5227100</v>
      </c>
      <c r="J65" s="37" t="s">
        <v>244</v>
      </c>
    </row>
    <row r="66" spans="1:10" s="37" customFormat="1"/>
    <row r="67" spans="1:10" s="37" customFormat="1">
      <c r="F67" s="37" t="s">
        <v>299</v>
      </c>
    </row>
    <row r="68" spans="1:10" s="37" customFormat="1"/>
    <row r="69" spans="1:10" s="26" customFormat="1"/>
    <row r="70" spans="1:10" s="37" customFormat="1"/>
    <row r="71" spans="1:10" s="37" customFormat="1">
      <c r="A71" s="105" t="s">
        <v>215</v>
      </c>
      <c r="B71" s="105"/>
      <c r="C71" s="105"/>
      <c r="D71" s="105"/>
      <c r="E71" s="105"/>
      <c r="F71" s="105"/>
      <c r="G71" s="105"/>
      <c r="H71" s="105"/>
    </row>
    <row r="72" spans="1:10" s="37" customFormat="1"/>
    <row r="73" spans="1:10" s="37" customFormat="1">
      <c r="A73" s="37" t="s">
        <v>3</v>
      </c>
      <c r="B73" s="37" t="s">
        <v>216</v>
      </c>
    </row>
    <row r="74" spans="1:10" s="37" customFormat="1">
      <c r="A74" s="37" t="s">
        <v>208</v>
      </c>
      <c r="B74" s="37" t="s">
        <v>217</v>
      </c>
    </row>
    <row r="75" spans="1:10" s="37" customFormat="1"/>
    <row r="76" spans="1:10" s="37" customFormat="1">
      <c r="A76" s="38" t="s">
        <v>4</v>
      </c>
      <c r="B76" s="38" t="s">
        <v>209</v>
      </c>
      <c r="C76" s="38" t="s">
        <v>5</v>
      </c>
      <c r="D76" s="38" t="s">
        <v>210</v>
      </c>
      <c r="E76" s="38" t="s">
        <v>211</v>
      </c>
      <c r="F76" s="38" t="s">
        <v>212</v>
      </c>
      <c r="G76" s="38" t="s">
        <v>218</v>
      </c>
      <c r="H76" s="38" t="s">
        <v>213</v>
      </c>
    </row>
    <row r="77" spans="1:10" s="37" customFormat="1">
      <c r="A77" s="37">
        <v>1</v>
      </c>
      <c r="B77" s="37" t="s">
        <v>350</v>
      </c>
      <c r="C77" s="40">
        <v>37825</v>
      </c>
      <c r="D77" s="40">
        <v>4825</v>
      </c>
      <c r="E77" s="40">
        <f>C77-D77</f>
        <v>33000</v>
      </c>
      <c r="F77" s="37">
        <v>32</v>
      </c>
      <c r="G77" s="42">
        <f>D77*F77</f>
        <v>154400</v>
      </c>
      <c r="H77" s="42">
        <f>C77*F77</f>
        <v>1210400</v>
      </c>
    </row>
    <row r="78" spans="1:10" s="37" customFormat="1">
      <c r="A78" s="37">
        <v>2</v>
      </c>
      <c r="B78" s="37" t="s">
        <v>351</v>
      </c>
      <c r="C78" s="40">
        <v>73750</v>
      </c>
      <c r="D78" s="40">
        <v>4925</v>
      </c>
      <c r="E78" s="40">
        <f>C78-D78</f>
        <v>68825</v>
      </c>
      <c r="F78" s="37">
        <v>36</v>
      </c>
      <c r="G78" s="42">
        <f>D78*F78</f>
        <v>177300</v>
      </c>
      <c r="H78" s="42">
        <f>C78*F78</f>
        <v>2655000</v>
      </c>
    </row>
    <row r="79" spans="1:10" s="37" customFormat="1"/>
    <row r="80" spans="1:10" s="37" customFormat="1">
      <c r="B80" s="37" t="s">
        <v>300</v>
      </c>
      <c r="C80" s="40">
        <v>20000000</v>
      </c>
      <c r="F80" s="43" t="s">
        <v>214</v>
      </c>
      <c r="H80" s="44">
        <f>SUM(H77:H78)</f>
        <v>3865400</v>
      </c>
    </row>
    <row r="81" spans="1:10" s="37" customFormat="1">
      <c r="B81" s="37" t="s">
        <v>301</v>
      </c>
      <c r="C81" s="40">
        <v>0</v>
      </c>
      <c r="F81" s="43" t="s">
        <v>210</v>
      </c>
      <c r="H81" s="42">
        <f>SUM(G77:G78)</f>
        <v>331700</v>
      </c>
    </row>
    <row r="82" spans="1:10" s="37" customFormat="1">
      <c r="B82" s="37" t="s">
        <v>302</v>
      </c>
      <c r="C82" s="40">
        <v>16000000</v>
      </c>
      <c r="F82" s="45" t="s">
        <v>219</v>
      </c>
      <c r="H82" s="46">
        <f>H80-H81</f>
        <v>3533700</v>
      </c>
      <c r="J82" s="37" t="s">
        <v>330</v>
      </c>
    </row>
    <row r="83" spans="1:10" s="37" customFormat="1">
      <c r="B83" s="45" t="s">
        <v>361</v>
      </c>
    </row>
    <row r="84" spans="1:10" s="37" customFormat="1">
      <c r="B84" s="45" t="s">
        <v>359</v>
      </c>
      <c r="F84" s="37" t="s">
        <v>358</v>
      </c>
    </row>
    <row r="85" spans="1:10" s="37" customFormat="1">
      <c r="B85" s="45" t="s">
        <v>360</v>
      </c>
    </row>
    <row r="86" spans="1:10" s="37" customFormat="1">
      <c r="B86" s="45" t="s">
        <v>362</v>
      </c>
    </row>
    <row r="87" spans="1:10" s="26" customFormat="1"/>
    <row r="88" spans="1:10" s="15" customFormat="1">
      <c r="A88" s="104" t="s">
        <v>215</v>
      </c>
      <c r="B88" s="104"/>
      <c r="C88" s="104"/>
      <c r="D88" s="104"/>
      <c r="E88" s="104"/>
      <c r="F88" s="104"/>
      <c r="G88" s="104"/>
      <c r="H88" s="104"/>
    </row>
    <row r="89" spans="1:10" s="15" customFormat="1"/>
    <row r="90" spans="1:10" s="15" customFormat="1">
      <c r="A90" s="15" t="s">
        <v>3</v>
      </c>
      <c r="B90" s="15" t="s">
        <v>216</v>
      </c>
    </row>
    <row r="91" spans="1:10" s="15" customFormat="1">
      <c r="A91" s="15" t="s">
        <v>208</v>
      </c>
      <c r="B91" s="15" t="s">
        <v>217</v>
      </c>
    </row>
    <row r="92" spans="1:10" s="15" customFormat="1"/>
    <row r="93" spans="1:10" s="15" customFormat="1">
      <c r="A93" s="68" t="s">
        <v>4</v>
      </c>
      <c r="B93" s="68" t="s">
        <v>209</v>
      </c>
      <c r="C93" s="68" t="s">
        <v>5</v>
      </c>
      <c r="D93" s="68" t="s">
        <v>210</v>
      </c>
      <c r="E93" s="68" t="s">
        <v>211</v>
      </c>
      <c r="F93" s="68" t="s">
        <v>212</v>
      </c>
      <c r="G93" s="68" t="s">
        <v>218</v>
      </c>
      <c r="H93" s="68" t="s">
        <v>213</v>
      </c>
    </row>
    <row r="94" spans="1:10" s="15" customFormat="1">
      <c r="A94" s="15">
        <v>1</v>
      </c>
      <c r="B94" s="15" t="s">
        <v>681</v>
      </c>
      <c r="C94" s="28">
        <v>81375</v>
      </c>
      <c r="D94" s="28">
        <v>4875</v>
      </c>
      <c r="E94" s="28">
        <f t="shared" ref="E94:E99" si="7">C94-D94</f>
        <v>76500</v>
      </c>
      <c r="F94" s="15">
        <v>32</v>
      </c>
      <c r="G94" s="69">
        <f t="shared" ref="G94:G99" si="8">D94*F94</f>
        <v>156000</v>
      </c>
      <c r="H94" s="69">
        <f t="shared" ref="H94:H99" si="9">C94*F94</f>
        <v>2604000</v>
      </c>
    </row>
    <row r="95" spans="1:10" s="15" customFormat="1">
      <c r="A95" s="15">
        <v>2</v>
      </c>
      <c r="B95" s="15" t="s">
        <v>682</v>
      </c>
      <c r="C95" s="28">
        <v>38225</v>
      </c>
      <c r="D95" s="28">
        <v>5225</v>
      </c>
      <c r="E95" s="28">
        <f t="shared" si="7"/>
        <v>33000</v>
      </c>
      <c r="F95" s="15">
        <v>35</v>
      </c>
      <c r="G95" s="69">
        <f t="shared" si="8"/>
        <v>182875</v>
      </c>
      <c r="H95" s="69">
        <f t="shared" si="9"/>
        <v>1337875</v>
      </c>
    </row>
    <row r="96" spans="1:10" s="15" customFormat="1">
      <c r="A96" s="15">
        <v>3</v>
      </c>
      <c r="B96" s="15" t="s">
        <v>683</v>
      </c>
      <c r="C96" s="28">
        <v>50175</v>
      </c>
      <c r="D96" s="28">
        <v>5175</v>
      </c>
      <c r="E96" s="28">
        <f t="shared" si="7"/>
        <v>45000</v>
      </c>
      <c r="F96" s="15">
        <v>34</v>
      </c>
      <c r="G96" s="69">
        <f t="shared" si="8"/>
        <v>175950</v>
      </c>
      <c r="H96" s="69">
        <f t="shared" si="9"/>
        <v>1705950</v>
      </c>
    </row>
    <row r="97" spans="1:10" s="15" customFormat="1">
      <c r="A97" s="15">
        <v>4</v>
      </c>
      <c r="B97" s="15" t="s">
        <v>684</v>
      </c>
      <c r="C97" s="28">
        <v>38000</v>
      </c>
      <c r="D97" s="28">
        <v>5175</v>
      </c>
      <c r="E97" s="28">
        <f t="shared" si="7"/>
        <v>32825</v>
      </c>
      <c r="F97" s="15">
        <v>35</v>
      </c>
      <c r="G97" s="69">
        <f t="shared" si="8"/>
        <v>181125</v>
      </c>
      <c r="H97" s="69">
        <f t="shared" si="9"/>
        <v>1330000</v>
      </c>
    </row>
    <row r="98" spans="1:10" s="15" customFormat="1">
      <c r="A98" s="15">
        <v>5</v>
      </c>
      <c r="B98" s="15" t="s">
        <v>685</v>
      </c>
      <c r="C98" s="28">
        <v>38175</v>
      </c>
      <c r="D98" s="28">
        <v>5175</v>
      </c>
      <c r="E98" s="28">
        <f t="shared" si="7"/>
        <v>33000</v>
      </c>
      <c r="F98" s="15">
        <v>27</v>
      </c>
      <c r="G98" s="69">
        <f t="shared" si="8"/>
        <v>139725</v>
      </c>
      <c r="H98" s="69">
        <f t="shared" si="9"/>
        <v>1030725</v>
      </c>
    </row>
    <row r="99" spans="1:10" s="15" customFormat="1">
      <c r="A99" s="15">
        <v>6</v>
      </c>
      <c r="B99" s="15" t="s">
        <v>350</v>
      </c>
      <c r="C99" s="28">
        <v>37825</v>
      </c>
      <c r="D99" s="28">
        <v>4825</v>
      </c>
      <c r="E99" s="28">
        <f t="shared" si="7"/>
        <v>33000</v>
      </c>
      <c r="F99" s="15">
        <v>4</v>
      </c>
      <c r="G99" s="69">
        <f t="shared" si="8"/>
        <v>19300</v>
      </c>
      <c r="H99" s="69">
        <f t="shared" si="9"/>
        <v>151300</v>
      </c>
    </row>
    <row r="100" spans="1:10" s="15" customFormat="1"/>
    <row r="101" spans="1:10" s="15" customFormat="1">
      <c r="B101" s="15" t="s">
        <v>300</v>
      </c>
      <c r="C101" s="28">
        <v>17000000</v>
      </c>
      <c r="F101" s="70" t="s">
        <v>214</v>
      </c>
      <c r="H101" s="71">
        <f>SUM(H94:H99)</f>
        <v>8159850</v>
      </c>
    </row>
    <row r="102" spans="1:10" s="15" customFormat="1">
      <c r="B102" s="15" t="s">
        <v>301</v>
      </c>
      <c r="C102" s="28">
        <v>2000000</v>
      </c>
      <c r="F102" s="70" t="s">
        <v>210</v>
      </c>
      <c r="H102" s="69">
        <f>SUM(G94:G99)</f>
        <v>854975</v>
      </c>
    </row>
    <row r="103" spans="1:10" s="15" customFormat="1">
      <c r="B103" s="15" t="s">
        <v>302</v>
      </c>
      <c r="C103" s="28">
        <f>C101-C102</f>
        <v>15000000</v>
      </c>
      <c r="F103" s="70" t="s">
        <v>7</v>
      </c>
      <c r="G103" s="70"/>
      <c r="H103" s="71">
        <f>H101-H102</f>
        <v>7304875</v>
      </c>
    </row>
    <row r="104" spans="1:10" s="15" customFormat="1">
      <c r="C104" s="28"/>
      <c r="F104" s="70" t="s">
        <v>693</v>
      </c>
      <c r="G104" s="70"/>
      <c r="H104" s="71">
        <v>2000000</v>
      </c>
    </row>
    <row r="105" spans="1:10" s="15" customFormat="1">
      <c r="B105" s="65"/>
      <c r="F105" s="65" t="s">
        <v>219</v>
      </c>
      <c r="G105" s="65"/>
      <c r="H105" s="72">
        <f>H103-H104</f>
        <v>5304875</v>
      </c>
      <c r="J105" s="15" t="s">
        <v>634</v>
      </c>
    </row>
    <row r="106" spans="1:10" s="15" customFormat="1">
      <c r="B106" s="65"/>
      <c r="F106" s="70"/>
      <c r="H106" s="69"/>
    </row>
    <row r="107" spans="1:10" s="15" customFormat="1">
      <c r="B107" s="65"/>
      <c r="F107" s="15" t="s">
        <v>687</v>
      </c>
    </row>
    <row r="108" spans="1:10" s="26" customFormat="1">
      <c r="B108" s="90"/>
    </row>
    <row r="109" spans="1:10" s="15" customFormat="1">
      <c r="B109" s="65"/>
    </row>
    <row r="110" spans="1:10" s="15" customFormat="1">
      <c r="A110" s="104" t="s">
        <v>215</v>
      </c>
      <c r="B110" s="104"/>
      <c r="C110" s="104"/>
      <c r="D110" s="104"/>
      <c r="E110" s="104"/>
      <c r="F110" s="104"/>
      <c r="G110" s="104"/>
      <c r="H110" s="104"/>
    </row>
    <row r="111" spans="1:10" s="15" customFormat="1"/>
    <row r="112" spans="1:10" s="15" customFormat="1">
      <c r="A112" s="15" t="s">
        <v>3</v>
      </c>
      <c r="B112" s="15" t="s">
        <v>216</v>
      </c>
    </row>
    <row r="113" spans="1:10" s="15" customFormat="1">
      <c r="A113" s="15" t="s">
        <v>208</v>
      </c>
      <c r="B113" s="15" t="s">
        <v>217</v>
      </c>
    </row>
    <row r="114" spans="1:10" s="15" customFormat="1"/>
    <row r="115" spans="1:10" s="15" customFormat="1">
      <c r="A115" s="68" t="s">
        <v>4</v>
      </c>
      <c r="B115" s="68" t="s">
        <v>209</v>
      </c>
      <c r="C115" s="68" t="s">
        <v>5</v>
      </c>
      <c r="D115" s="68" t="s">
        <v>210</v>
      </c>
      <c r="E115" s="68" t="s">
        <v>211</v>
      </c>
      <c r="F115" s="68" t="s">
        <v>212</v>
      </c>
      <c r="G115" s="68" t="s">
        <v>218</v>
      </c>
      <c r="H115" s="68" t="s">
        <v>213</v>
      </c>
    </row>
    <row r="116" spans="1:10" s="15" customFormat="1">
      <c r="A116" s="15">
        <v>1</v>
      </c>
      <c r="B116" s="15" t="s">
        <v>868</v>
      </c>
      <c r="C116" s="28">
        <v>38125</v>
      </c>
      <c r="D116" s="28">
        <v>5125</v>
      </c>
      <c r="E116" s="28">
        <f>C116-D116</f>
        <v>33000</v>
      </c>
      <c r="F116" s="15">
        <v>31</v>
      </c>
      <c r="G116" s="69">
        <f>D116*F116</f>
        <v>158875</v>
      </c>
      <c r="H116" s="69">
        <f>C116*F116</f>
        <v>1181875</v>
      </c>
    </row>
    <row r="117" spans="1:10" s="15" customFormat="1">
      <c r="A117" s="15">
        <v>2</v>
      </c>
      <c r="B117" s="15" t="s">
        <v>869</v>
      </c>
      <c r="C117" s="28">
        <v>66000</v>
      </c>
      <c r="D117" s="28">
        <v>5125</v>
      </c>
      <c r="E117" s="28">
        <f>C117-D117</f>
        <v>60875</v>
      </c>
      <c r="F117" s="15">
        <v>32</v>
      </c>
      <c r="G117" s="69">
        <f>D117*F117</f>
        <v>164000</v>
      </c>
      <c r="H117" s="69">
        <f>C117*F117</f>
        <v>2112000</v>
      </c>
    </row>
    <row r="118" spans="1:10" s="15" customFormat="1">
      <c r="A118" s="15">
        <v>3</v>
      </c>
      <c r="B118" s="15" t="s">
        <v>870</v>
      </c>
      <c r="C118" s="28">
        <v>57000</v>
      </c>
      <c r="D118" s="28">
        <v>5125</v>
      </c>
      <c r="E118" s="28">
        <f>C118-D118</f>
        <v>51875</v>
      </c>
      <c r="F118" s="15">
        <v>24</v>
      </c>
      <c r="G118" s="69">
        <f>D118*F118</f>
        <v>123000</v>
      </c>
      <c r="H118" s="69">
        <f>C118*F118</f>
        <v>1368000</v>
      </c>
    </row>
    <row r="119" spans="1:10" s="15" customFormat="1"/>
    <row r="120" spans="1:10" s="15" customFormat="1">
      <c r="B120" s="15" t="s">
        <v>300</v>
      </c>
      <c r="C120" s="28">
        <v>15000000</v>
      </c>
      <c r="F120" s="70" t="s">
        <v>214</v>
      </c>
      <c r="H120" s="71">
        <f>SUM(H116:H119)</f>
        <v>4661875</v>
      </c>
    </row>
    <row r="121" spans="1:10" s="15" customFormat="1">
      <c r="B121" s="15" t="s">
        <v>301</v>
      </c>
      <c r="C121" s="28">
        <v>1000000</v>
      </c>
      <c r="F121" s="70" t="s">
        <v>210</v>
      </c>
      <c r="H121" s="69">
        <f>SUM(G116:G118)</f>
        <v>445875</v>
      </c>
    </row>
    <row r="122" spans="1:10" s="15" customFormat="1">
      <c r="B122" s="15" t="s">
        <v>302</v>
      </c>
      <c r="C122" s="28">
        <f>C120-C121</f>
        <v>14000000</v>
      </c>
      <c r="F122" s="70" t="s">
        <v>693</v>
      </c>
      <c r="G122" s="70"/>
      <c r="H122" s="71">
        <f>C121</f>
        <v>1000000</v>
      </c>
    </row>
    <row r="123" spans="1:10" s="15" customFormat="1">
      <c r="C123" s="28"/>
      <c r="F123" s="65" t="s">
        <v>219</v>
      </c>
      <c r="G123" s="65"/>
      <c r="H123" s="72">
        <f>H120-H121-H122</f>
        <v>3216000</v>
      </c>
    </row>
    <row r="124" spans="1:10" s="15" customFormat="1">
      <c r="B124" s="65"/>
      <c r="F124" s="70"/>
      <c r="H124" s="69"/>
      <c r="J124" s="15" t="s">
        <v>634</v>
      </c>
    </row>
    <row r="125" spans="1:10" s="15" customFormat="1">
      <c r="B125" s="65"/>
      <c r="F125" s="15" t="s">
        <v>932</v>
      </c>
    </row>
    <row r="126" spans="1:10" s="15" customFormat="1">
      <c r="B126" s="65"/>
      <c r="F126" s="14"/>
      <c r="G126" s="14"/>
      <c r="H126" s="14"/>
    </row>
  </sheetData>
  <mergeCells count="4">
    <mergeCell ref="A4:H4"/>
    <mergeCell ref="A71:H71"/>
    <mergeCell ref="A88:H88"/>
    <mergeCell ref="A110:H110"/>
  </mergeCells>
  <dataValidations disablePrompts="1" count="1">
    <dataValidation type="list" allowBlank="1" showInputMessage="1" showErrorMessage="1" sqref="B10:B16 B60">
      <formula1>$AL$2:$AL$802</formula1>
    </dataValidation>
  </dataValidations>
  <pageMargins left="0.7" right="0.7" top="0.75" bottom="0.75" header="0.3" footer="0.3"/>
  <pageSetup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showGridLines="0" workbookViewId="0">
      <pane ySplit="3" topLeftCell="A4" activePane="bottomLeft" state="frozen"/>
      <selection pane="bottomLeft" activeCell="E12" sqref="E12"/>
    </sheetView>
  </sheetViews>
  <sheetFormatPr defaultRowHeight="15"/>
  <cols>
    <col min="1" max="1" width="11.140625" style="14" customWidth="1"/>
    <col min="2" max="2" width="22.28515625" style="14" bestFit="1" customWidth="1"/>
    <col min="3" max="3" width="16.140625" style="16" customWidth="1"/>
    <col min="4" max="4" width="21.42578125" style="16" bestFit="1" customWidth="1"/>
    <col min="5" max="5" width="16.7109375" style="14" bestFit="1" customWidth="1"/>
    <col min="6" max="16384" width="9.140625" style="14"/>
  </cols>
  <sheetData>
    <row r="1" spans="1:7" s="15" customFormat="1">
      <c r="A1" s="65" t="s">
        <v>206</v>
      </c>
      <c r="C1" s="28"/>
      <c r="D1" s="28"/>
      <c r="E1" s="15" t="s">
        <v>262</v>
      </c>
      <c r="F1" s="18" t="s">
        <v>1085</v>
      </c>
    </row>
    <row r="2" spans="1:7" s="15" customFormat="1">
      <c r="A2" s="15" t="s">
        <v>207</v>
      </c>
      <c r="C2" s="28"/>
      <c r="D2" s="28"/>
      <c r="E2" s="15" t="s">
        <v>263</v>
      </c>
      <c r="F2" s="15" t="s">
        <v>376</v>
      </c>
    </row>
    <row r="3" spans="1:7" s="15" customFormat="1">
      <c r="C3" s="28"/>
      <c r="D3" s="28"/>
      <c r="E3" s="15" t="s">
        <v>264</v>
      </c>
      <c r="F3" s="18" t="s">
        <v>1086</v>
      </c>
    </row>
    <row r="4" spans="1:7" s="15" customFormat="1">
      <c r="A4" s="104" t="s">
        <v>215</v>
      </c>
      <c r="B4" s="104"/>
      <c r="C4" s="104"/>
      <c r="D4" s="104"/>
      <c r="E4" s="104"/>
    </row>
    <row r="5" spans="1:7" s="15" customFormat="1" ht="9" customHeight="1">
      <c r="C5" s="28"/>
      <c r="D5" s="28"/>
    </row>
    <row r="6" spans="1:7" s="15" customFormat="1">
      <c r="A6" s="15" t="s">
        <v>3</v>
      </c>
      <c r="B6" s="15" t="s">
        <v>1087</v>
      </c>
      <c r="C6" s="28"/>
      <c r="D6" s="28"/>
    </row>
    <row r="7" spans="1:7" s="15" customFormat="1">
      <c r="A7" s="15" t="s">
        <v>208</v>
      </c>
      <c r="B7" s="15" t="s">
        <v>217</v>
      </c>
      <c r="C7" s="28"/>
      <c r="D7" s="28"/>
    </row>
    <row r="8" spans="1:7" s="15" customFormat="1">
      <c r="C8" s="28"/>
      <c r="D8" s="28"/>
    </row>
    <row r="9" spans="1:7" s="100" customFormat="1">
      <c r="A9" s="99" t="s">
        <v>4</v>
      </c>
      <c r="B9" s="99" t="s">
        <v>209</v>
      </c>
      <c r="C9" s="102" t="s">
        <v>1089</v>
      </c>
      <c r="D9" s="102" t="s">
        <v>1090</v>
      </c>
      <c r="E9" s="99" t="s">
        <v>213</v>
      </c>
    </row>
    <row r="10" spans="1:7" s="15" customFormat="1">
      <c r="A10" s="15">
        <v>1</v>
      </c>
      <c r="B10" s="15" t="s">
        <v>1088</v>
      </c>
      <c r="C10" s="28">
        <v>200</v>
      </c>
      <c r="D10" s="28">
        <v>1000</v>
      </c>
      <c r="E10" s="69">
        <f>C10*D10</f>
        <v>200000</v>
      </c>
    </row>
    <row r="11" spans="1:7" s="15" customFormat="1">
      <c r="C11" s="28"/>
      <c r="D11" s="28"/>
      <c r="E11" s="69"/>
    </row>
    <row r="12" spans="1:7" s="15" customFormat="1">
      <c r="C12" s="28"/>
      <c r="D12" s="101" t="s">
        <v>219</v>
      </c>
      <c r="E12" s="72">
        <f>SUM(E10)</f>
        <v>200000</v>
      </c>
      <c r="G12" s="15" t="s">
        <v>533</v>
      </c>
    </row>
    <row r="13" spans="1:7" s="15" customFormat="1">
      <c r="C13" s="28"/>
      <c r="D13" s="28"/>
    </row>
    <row r="14" spans="1:7" s="15" customFormat="1">
      <c r="C14" s="28"/>
      <c r="D14" s="28" t="s">
        <v>1081</v>
      </c>
    </row>
  </sheetData>
  <mergeCells count="1">
    <mergeCell ref="A4:E4"/>
  </mergeCells>
  <pageMargins left="0.7" right="0.7" top="0.75" bottom="0.75" header="0.3" footer="0.3"/>
  <pageSetup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showGridLines="0" workbookViewId="0">
      <pane ySplit="3" topLeftCell="A19" activePane="bottomLeft" state="frozen"/>
      <selection pane="bottomLeft" activeCell="M28" sqref="M28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1019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1020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1018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1011</v>
      </c>
      <c r="C10" s="28">
        <v>61000</v>
      </c>
      <c r="D10" s="28">
        <v>8350</v>
      </c>
      <c r="E10" s="28">
        <f>C10-D10</f>
        <v>52650</v>
      </c>
      <c r="F10" s="15">
        <v>15</v>
      </c>
      <c r="G10" s="69">
        <f>D10*F10</f>
        <v>125250</v>
      </c>
      <c r="H10" s="69">
        <f>C10*F10</f>
        <v>915000</v>
      </c>
    </row>
    <row r="11" spans="1:10" s="15" customFormat="1">
      <c r="A11" s="15">
        <v>2</v>
      </c>
      <c r="B11" s="15" t="s">
        <v>1012</v>
      </c>
      <c r="C11" s="28">
        <v>62000</v>
      </c>
      <c r="D11" s="28">
        <v>8350</v>
      </c>
      <c r="E11" s="28">
        <f>C11-D11</f>
        <v>53650</v>
      </c>
      <c r="F11" s="15">
        <v>15</v>
      </c>
      <c r="G11" s="69">
        <f>D11*F11</f>
        <v>125250</v>
      </c>
      <c r="H11" s="69">
        <f>C11*F11</f>
        <v>930000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1845000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250500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1594500</v>
      </c>
      <c r="J15" s="15" t="s">
        <v>634</v>
      </c>
    </row>
    <row r="16" spans="1:10" s="15" customFormat="1"/>
    <row r="17" spans="1:10" s="15" customFormat="1">
      <c r="F17" s="15" t="s">
        <v>1017</v>
      </c>
    </row>
    <row r="18" spans="1:10" s="26" customFormat="1"/>
    <row r="20" spans="1:10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10" s="15" customFormat="1" ht="9" customHeight="1"/>
    <row r="22" spans="1:10" s="15" customFormat="1">
      <c r="A22" s="15" t="s">
        <v>3</v>
      </c>
      <c r="B22" s="15" t="s">
        <v>1018</v>
      </c>
    </row>
    <row r="23" spans="1:10" s="15" customFormat="1">
      <c r="A23" s="15" t="s">
        <v>208</v>
      </c>
      <c r="B23" s="15" t="s">
        <v>217</v>
      </c>
    </row>
    <row r="24" spans="1:10" s="15" customFormat="1"/>
    <row r="25" spans="1:10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10" s="15" customFormat="1">
      <c r="A26" s="15">
        <v>1</v>
      </c>
      <c r="B26" s="15" t="s">
        <v>1072</v>
      </c>
      <c r="C26" s="28">
        <v>61000</v>
      </c>
      <c r="D26" s="28">
        <v>8350</v>
      </c>
      <c r="E26" s="28">
        <f>C26-D26</f>
        <v>52650</v>
      </c>
      <c r="F26" s="15">
        <v>15</v>
      </c>
      <c r="G26" s="69">
        <f>D26*F26</f>
        <v>125250</v>
      </c>
      <c r="H26" s="69">
        <f>C26*F26</f>
        <v>915000</v>
      </c>
    </row>
    <row r="27" spans="1:10" s="15" customFormat="1">
      <c r="A27" s="15">
        <v>2</v>
      </c>
      <c r="B27" s="15" t="s">
        <v>1073</v>
      </c>
      <c r="C27" s="28">
        <v>65000</v>
      </c>
      <c r="D27" s="28">
        <v>8350</v>
      </c>
      <c r="E27" s="28">
        <f>C27-D27</f>
        <v>56650</v>
      </c>
      <c r="F27" s="15">
        <v>15</v>
      </c>
      <c r="G27" s="69">
        <f>D27*F27</f>
        <v>125250</v>
      </c>
      <c r="H27" s="69">
        <f>C27*F27</f>
        <v>975000</v>
      </c>
    </row>
    <row r="28" spans="1:10" s="15" customFormat="1">
      <c r="C28" s="28"/>
      <c r="D28" s="28"/>
      <c r="E28" s="28"/>
      <c r="G28" s="69"/>
      <c r="H28" s="69"/>
    </row>
    <row r="29" spans="1:10" s="15" customFormat="1">
      <c r="E29" s="28">
        <f>C29-D29</f>
        <v>0</v>
      </c>
      <c r="F29" s="70" t="s">
        <v>214</v>
      </c>
      <c r="G29" s="69"/>
      <c r="H29" s="71">
        <f>SUM(H26:H27)</f>
        <v>1890000</v>
      </c>
    </row>
    <row r="30" spans="1:10" s="15" customFormat="1">
      <c r="E30" s="28">
        <f>C30-D30</f>
        <v>0</v>
      </c>
      <c r="F30" s="70" t="s">
        <v>210</v>
      </c>
      <c r="G30" s="69"/>
      <c r="H30" s="69">
        <f>SUM(G26:G27)</f>
        <v>250500</v>
      </c>
    </row>
    <row r="31" spans="1:10" s="15" customFormat="1">
      <c r="E31" s="28">
        <f>C31-D31</f>
        <v>0</v>
      </c>
      <c r="F31" s="65" t="s">
        <v>219</v>
      </c>
      <c r="G31" s="69"/>
      <c r="H31" s="72">
        <f>H29-H30</f>
        <v>1639500</v>
      </c>
      <c r="J31" s="15" t="s">
        <v>533</v>
      </c>
    </row>
    <row r="32" spans="1:10" s="15" customFormat="1"/>
    <row r="33" spans="6:6" s="15" customFormat="1">
      <c r="F33" s="15" t="s">
        <v>1081</v>
      </c>
    </row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showGridLines="0" workbookViewId="0">
      <pane ySplit="3" topLeftCell="A4" activePane="bottomLeft" state="frozen"/>
      <selection pane="bottomLeft" activeCell="N10" sqref="N10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18" t="s">
        <v>1083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18" t="s">
        <v>1084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15" customFormat="1" ht="9" customHeight="1"/>
    <row r="6" spans="1:9" s="15" customFormat="1">
      <c r="A6" s="15" t="s">
        <v>3</v>
      </c>
      <c r="B6" s="15" t="s">
        <v>1082</v>
      </c>
    </row>
    <row r="7" spans="1:9" s="15" customFormat="1">
      <c r="A7" s="15" t="s">
        <v>208</v>
      </c>
      <c r="B7" s="15" t="s">
        <v>217</v>
      </c>
    </row>
    <row r="8" spans="1:9" s="15" customFormat="1"/>
    <row r="9" spans="1:9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9" s="15" customFormat="1">
      <c r="A10" s="15">
        <v>1</v>
      </c>
      <c r="B10" s="15" t="s">
        <v>1068</v>
      </c>
      <c r="C10" s="28">
        <v>36625</v>
      </c>
      <c r="D10" s="28">
        <v>4625</v>
      </c>
      <c r="E10" s="28">
        <f>C10-D10</f>
        <v>32000</v>
      </c>
      <c r="F10" s="15">
        <v>38</v>
      </c>
      <c r="G10" s="69">
        <f>D10*F10</f>
        <v>175750</v>
      </c>
      <c r="H10" s="69">
        <f>C10*F10</f>
        <v>1391750</v>
      </c>
    </row>
    <row r="11" spans="1:9" s="15" customFormat="1">
      <c r="A11" s="15">
        <v>2</v>
      </c>
      <c r="B11" s="15" t="s">
        <v>1069</v>
      </c>
      <c r="C11" s="28">
        <v>36625</v>
      </c>
      <c r="D11" s="28">
        <v>4625</v>
      </c>
      <c r="E11" s="28">
        <f t="shared" ref="E11:E13" si="0">C11-D11</f>
        <v>32000</v>
      </c>
      <c r="F11" s="15">
        <v>35</v>
      </c>
      <c r="G11" s="69">
        <f t="shared" ref="G11:G13" si="1">D11*F11</f>
        <v>161875</v>
      </c>
      <c r="H11" s="69">
        <f t="shared" ref="H11:H13" si="2">C11*F11</f>
        <v>1281875</v>
      </c>
    </row>
    <row r="12" spans="1:9" s="15" customFormat="1">
      <c r="A12" s="15">
        <v>3</v>
      </c>
      <c r="B12" s="15" t="s">
        <v>1070</v>
      </c>
      <c r="C12" s="28">
        <v>36625</v>
      </c>
      <c r="D12" s="28">
        <v>4625</v>
      </c>
      <c r="E12" s="28">
        <f t="shared" si="0"/>
        <v>32000</v>
      </c>
      <c r="F12" s="15">
        <v>36</v>
      </c>
      <c r="G12" s="69">
        <f t="shared" si="1"/>
        <v>166500</v>
      </c>
      <c r="H12" s="69">
        <f t="shared" si="2"/>
        <v>1318500</v>
      </c>
    </row>
    <row r="13" spans="1:9" s="15" customFormat="1">
      <c r="A13" s="15">
        <v>4</v>
      </c>
      <c r="B13" s="15" t="s">
        <v>1071</v>
      </c>
      <c r="C13" s="28">
        <v>36625</v>
      </c>
      <c r="D13" s="28">
        <v>4625</v>
      </c>
      <c r="E13" s="28">
        <f t="shared" si="0"/>
        <v>32000</v>
      </c>
      <c r="F13" s="15">
        <v>38</v>
      </c>
      <c r="G13" s="69">
        <f t="shared" si="1"/>
        <v>175750</v>
      </c>
      <c r="H13" s="69">
        <f t="shared" si="2"/>
        <v>1391750</v>
      </c>
    </row>
    <row r="14" spans="1:9" s="15" customFormat="1">
      <c r="C14" s="28"/>
      <c r="D14" s="28"/>
      <c r="E14" s="28"/>
      <c r="G14" s="69"/>
      <c r="H14" s="69"/>
    </row>
    <row r="15" spans="1:9" s="15" customFormat="1">
      <c r="E15" s="28">
        <f>C15-D15</f>
        <v>0</v>
      </c>
      <c r="F15" s="70" t="s">
        <v>214</v>
      </c>
      <c r="G15" s="69"/>
      <c r="H15" s="71">
        <f>SUM(H10:H13)</f>
        <v>5383875</v>
      </c>
    </row>
    <row r="16" spans="1:9" s="15" customFormat="1">
      <c r="E16" s="28">
        <f>C16-D16</f>
        <v>0</v>
      </c>
      <c r="F16" s="70" t="s">
        <v>210</v>
      </c>
      <c r="G16" s="69"/>
      <c r="H16" s="69">
        <f>SUM(G10:G13)</f>
        <v>679875</v>
      </c>
    </row>
    <row r="17" spans="5:10" s="15" customFormat="1">
      <c r="E17" s="28">
        <f>C17-D17</f>
        <v>0</v>
      </c>
      <c r="F17" s="65" t="s">
        <v>219</v>
      </c>
      <c r="G17" s="69"/>
      <c r="H17" s="72">
        <f>H15-H16</f>
        <v>4704000</v>
      </c>
      <c r="J17" s="15" t="s">
        <v>533</v>
      </c>
    </row>
    <row r="18" spans="5:10" s="15" customFormat="1"/>
    <row r="19" spans="5:10" s="15" customFormat="1">
      <c r="F19" s="15" t="s">
        <v>1081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workbookViewId="0">
      <pane ySplit="3" topLeftCell="A19" activePane="bottomLeft" state="frozen"/>
      <selection pane="bottomLeft" activeCell="M33" sqref="M3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1007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1008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1006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1002</v>
      </c>
      <c r="C10" s="28">
        <v>58000</v>
      </c>
      <c r="D10" s="28">
        <v>8350</v>
      </c>
      <c r="E10" s="28">
        <f>C10-D10</f>
        <v>49650</v>
      </c>
      <c r="F10" s="15">
        <v>15</v>
      </c>
      <c r="G10" s="69">
        <f>D10*F10</f>
        <v>125250</v>
      </c>
      <c r="H10" s="69">
        <f>C10*F10</f>
        <v>870000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SUM(H10:H10)</f>
        <v>870000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125250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744750</v>
      </c>
      <c r="J14" s="15" t="s">
        <v>634</v>
      </c>
    </row>
    <row r="15" spans="1:10" s="15" customFormat="1"/>
    <row r="16" spans="1:10" s="15" customFormat="1">
      <c r="F16" s="15" t="s">
        <v>1009</v>
      </c>
    </row>
    <row r="17" spans="1:10" s="26" customFormat="1"/>
    <row r="19" spans="1:10" s="15" customFormat="1">
      <c r="A19" s="104" t="s">
        <v>215</v>
      </c>
      <c r="B19" s="104"/>
      <c r="C19" s="104"/>
      <c r="D19" s="104"/>
      <c r="E19" s="104"/>
      <c r="F19" s="104"/>
      <c r="G19" s="104"/>
      <c r="H19" s="104"/>
    </row>
    <row r="20" spans="1:10" s="15" customFormat="1" ht="9" customHeight="1"/>
    <row r="21" spans="1:10" s="15" customFormat="1">
      <c r="A21" s="15" t="s">
        <v>3</v>
      </c>
      <c r="B21" s="15" t="s">
        <v>1006</v>
      </c>
    </row>
    <row r="22" spans="1:10" s="15" customFormat="1">
      <c r="A22" s="15" t="s">
        <v>208</v>
      </c>
      <c r="B22" s="15" t="s">
        <v>217</v>
      </c>
    </row>
    <row r="23" spans="1:10" s="15" customFormat="1"/>
    <row r="24" spans="1:10" s="15" customFormat="1">
      <c r="A24" s="68" t="s">
        <v>4</v>
      </c>
      <c r="B24" s="68" t="s">
        <v>209</v>
      </c>
      <c r="C24" s="68" t="s">
        <v>5</v>
      </c>
      <c r="D24" s="68" t="s">
        <v>210</v>
      </c>
      <c r="E24" s="68" t="s">
        <v>211</v>
      </c>
      <c r="F24" s="68" t="s">
        <v>212</v>
      </c>
      <c r="G24" s="68" t="s">
        <v>218</v>
      </c>
      <c r="H24" s="68" t="s">
        <v>213</v>
      </c>
    </row>
    <row r="25" spans="1:10" s="15" customFormat="1">
      <c r="A25" s="15">
        <v>1</v>
      </c>
      <c r="B25" s="15" t="s">
        <v>1066</v>
      </c>
      <c r="C25" s="28">
        <v>58000</v>
      </c>
      <c r="D25" s="28">
        <v>8850</v>
      </c>
      <c r="E25" s="28">
        <f>C25-D25</f>
        <v>49150</v>
      </c>
      <c r="F25" s="15">
        <v>10</v>
      </c>
      <c r="G25" s="69">
        <f>D25*F25</f>
        <v>88500</v>
      </c>
      <c r="H25" s="69">
        <f>C25*F25</f>
        <v>580000</v>
      </c>
    </row>
    <row r="26" spans="1:10" s="15" customFormat="1">
      <c r="C26" s="28"/>
      <c r="D26" s="28"/>
      <c r="E26" s="28"/>
      <c r="G26" s="69"/>
      <c r="H26" s="69"/>
    </row>
    <row r="27" spans="1:10" s="15" customFormat="1">
      <c r="E27" s="28">
        <f>C27-D27</f>
        <v>0</v>
      </c>
      <c r="F27" s="70" t="s">
        <v>214</v>
      </c>
      <c r="G27" s="69"/>
      <c r="H27" s="71">
        <f>SUM(H25:H25)</f>
        <v>580000</v>
      </c>
    </row>
    <row r="28" spans="1:10" s="15" customFormat="1">
      <c r="E28" s="28">
        <f>C28-D28</f>
        <v>0</v>
      </c>
      <c r="F28" s="70" t="s">
        <v>210</v>
      </c>
      <c r="G28" s="69"/>
      <c r="H28" s="69">
        <f>SUM(G25:G25)</f>
        <v>88500</v>
      </c>
    </row>
    <row r="29" spans="1:10" s="15" customFormat="1">
      <c r="E29" s="28">
        <f>C29-D29</f>
        <v>0</v>
      </c>
      <c r="F29" s="65" t="s">
        <v>219</v>
      </c>
      <c r="G29" s="69"/>
      <c r="H29" s="72">
        <f>H27-H28</f>
        <v>491500</v>
      </c>
      <c r="J29" s="15" t="s">
        <v>533</v>
      </c>
    </row>
    <row r="30" spans="1:10" s="15" customFormat="1"/>
    <row r="31" spans="1:10" s="15" customFormat="1">
      <c r="F31" s="15" t="s">
        <v>1081</v>
      </c>
    </row>
  </sheetData>
  <mergeCells count="2">
    <mergeCell ref="A4:H4"/>
    <mergeCell ref="A19:H19"/>
  </mergeCells>
  <pageMargins left="0.7" right="0.7" top="0.75" bottom="0.75" header="0.3" footer="0.3"/>
  <pageSetup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workbookViewId="0">
      <pane ySplit="3" topLeftCell="A19" activePane="bottomLeft" state="frozen"/>
      <selection pane="bottomLeft" activeCell="O27" sqref="O27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694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695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696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642</v>
      </c>
      <c r="C10" s="28">
        <v>80500</v>
      </c>
      <c r="D10" s="28">
        <v>6125</v>
      </c>
      <c r="E10" s="28">
        <f>C10-D10</f>
        <v>74375</v>
      </c>
      <c r="F10" s="15">
        <v>36</v>
      </c>
      <c r="G10" s="69">
        <f>D10*F10</f>
        <v>220500</v>
      </c>
      <c r="H10" s="69">
        <f>C10*F10</f>
        <v>2898000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SUM(H10:H10)</f>
        <v>2898000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220500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2677500</v>
      </c>
      <c r="J14" s="15" t="s">
        <v>634</v>
      </c>
    </row>
    <row r="15" spans="1:10" s="15" customFormat="1"/>
    <row r="16" spans="1:10" s="15" customFormat="1">
      <c r="F16" s="15" t="s">
        <v>697</v>
      </c>
    </row>
    <row r="17" spans="1:10" s="26" customFormat="1"/>
    <row r="19" spans="1:10" s="15" customFormat="1">
      <c r="A19" s="104" t="s">
        <v>215</v>
      </c>
      <c r="B19" s="104"/>
      <c r="C19" s="104"/>
      <c r="D19" s="104"/>
      <c r="E19" s="104"/>
      <c r="F19" s="104"/>
      <c r="G19" s="104"/>
      <c r="H19" s="104"/>
    </row>
    <row r="20" spans="1:10" s="15" customFormat="1" ht="9" customHeight="1"/>
    <row r="21" spans="1:10" s="15" customFormat="1">
      <c r="A21" s="15" t="s">
        <v>3</v>
      </c>
      <c r="B21" s="15" t="s">
        <v>696</v>
      </c>
    </row>
    <row r="22" spans="1:10" s="15" customFormat="1">
      <c r="A22" s="15" t="s">
        <v>208</v>
      </c>
      <c r="B22" s="15" t="s">
        <v>217</v>
      </c>
    </row>
    <row r="23" spans="1:10" s="15" customFormat="1"/>
    <row r="24" spans="1:10" s="15" customFormat="1">
      <c r="A24" s="68" t="s">
        <v>4</v>
      </c>
      <c r="B24" s="68" t="s">
        <v>209</v>
      </c>
      <c r="C24" s="68" t="s">
        <v>5</v>
      </c>
      <c r="D24" s="68" t="s">
        <v>210</v>
      </c>
      <c r="E24" s="68" t="s">
        <v>211</v>
      </c>
      <c r="F24" s="68" t="s">
        <v>212</v>
      </c>
      <c r="G24" s="68" t="s">
        <v>218</v>
      </c>
      <c r="H24" s="68" t="s">
        <v>213</v>
      </c>
    </row>
    <row r="25" spans="1:10" s="15" customFormat="1">
      <c r="A25" s="15">
        <v>1</v>
      </c>
      <c r="B25" s="15" t="s">
        <v>1062</v>
      </c>
      <c r="C25" s="28">
        <v>71700</v>
      </c>
      <c r="D25" s="28">
        <v>5325</v>
      </c>
      <c r="E25" s="28">
        <f>C25-D25</f>
        <v>66375</v>
      </c>
      <c r="F25" s="15">
        <v>36</v>
      </c>
      <c r="G25" s="69">
        <f>D25*F25</f>
        <v>191700</v>
      </c>
      <c r="H25" s="69">
        <f>C25*F25</f>
        <v>2581200</v>
      </c>
    </row>
    <row r="26" spans="1:10" s="15" customFormat="1">
      <c r="C26" s="28"/>
      <c r="D26" s="28"/>
      <c r="E26" s="28"/>
      <c r="G26" s="69"/>
      <c r="H26" s="69"/>
    </row>
    <row r="27" spans="1:10" s="15" customFormat="1">
      <c r="E27" s="28">
        <f>C27-D27</f>
        <v>0</v>
      </c>
      <c r="F27" s="70" t="s">
        <v>214</v>
      </c>
      <c r="G27" s="69"/>
      <c r="H27" s="71">
        <f>SUM(H25:H25)</f>
        <v>2581200</v>
      </c>
    </row>
    <row r="28" spans="1:10" s="15" customFormat="1">
      <c r="E28" s="28">
        <f>C28-D28</f>
        <v>0</v>
      </c>
      <c r="F28" s="70" t="s">
        <v>210</v>
      </c>
      <c r="G28" s="69"/>
      <c r="H28" s="69">
        <f>SUM(G25:G25)</f>
        <v>191700</v>
      </c>
    </row>
    <row r="29" spans="1:10" s="15" customFormat="1">
      <c r="E29" s="28">
        <f>C29-D29</f>
        <v>0</v>
      </c>
      <c r="F29" s="65" t="s">
        <v>219</v>
      </c>
      <c r="G29" s="69"/>
      <c r="H29" s="72">
        <f>H27-H28</f>
        <v>2389500</v>
      </c>
      <c r="J29" s="15" t="s">
        <v>533</v>
      </c>
    </row>
    <row r="30" spans="1:10" s="15" customFormat="1"/>
    <row r="31" spans="1:10" s="15" customFormat="1">
      <c r="F31" s="15" t="s">
        <v>1081</v>
      </c>
    </row>
  </sheetData>
  <mergeCells count="2">
    <mergeCell ref="A4:H4"/>
    <mergeCell ref="A19:H19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showGridLines="0" workbookViewId="0">
      <pane ySplit="3" topLeftCell="A13" activePane="bottomLeft" state="frozen"/>
      <selection pane="bottomLeft" activeCell="I3" sqref="I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926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927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925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921</v>
      </c>
      <c r="C10" s="28">
        <v>80000</v>
      </c>
      <c r="D10" s="28">
        <v>5100</v>
      </c>
      <c r="E10" s="28">
        <f>C10-D10</f>
        <v>74900</v>
      </c>
      <c r="F10" s="15">
        <v>36</v>
      </c>
      <c r="G10" s="69">
        <f>D10*F10</f>
        <v>183600</v>
      </c>
      <c r="H10" s="69">
        <f>C10*F10</f>
        <v>2880000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SUM(H10:H12)</f>
        <v>2880000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SUM(G10:G10)</f>
        <v>183600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2696400</v>
      </c>
      <c r="J15" s="15" t="s">
        <v>634</v>
      </c>
    </row>
    <row r="16" spans="1:10" s="15" customFormat="1"/>
    <row r="17" spans="1:10" s="15" customFormat="1">
      <c r="F17" s="15" t="s">
        <v>888</v>
      </c>
    </row>
    <row r="18" spans="1:10" s="26" customFormat="1"/>
    <row r="20" spans="1:10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10" s="15" customFormat="1" ht="9" customHeight="1"/>
    <row r="22" spans="1:10" s="15" customFormat="1">
      <c r="A22" s="15" t="s">
        <v>3</v>
      </c>
      <c r="B22" s="15" t="s">
        <v>925</v>
      </c>
    </row>
    <row r="23" spans="1:10" s="15" customFormat="1">
      <c r="A23" s="15" t="s">
        <v>208</v>
      </c>
      <c r="B23" s="15" t="s">
        <v>217</v>
      </c>
    </row>
    <row r="24" spans="1:10" s="15" customFormat="1"/>
    <row r="25" spans="1:10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10" s="15" customFormat="1">
      <c r="A26" s="15">
        <v>1</v>
      </c>
      <c r="B26" s="15" t="s">
        <v>1113</v>
      </c>
      <c r="C26" s="28">
        <v>80000</v>
      </c>
      <c r="D26" s="28">
        <v>5100</v>
      </c>
      <c r="E26" s="28">
        <f>C26-D26</f>
        <v>74900</v>
      </c>
      <c r="F26" s="28">
        <v>36</v>
      </c>
      <c r="G26" s="69">
        <f>D26*F26</f>
        <v>183600</v>
      </c>
      <c r="H26" s="69">
        <f>C26*F26</f>
        <v>2880000</v>
      </c>
    </row>
    <row r="27" spans="1:10" s="15" customFormat="1">
      <c r="C27" s="28"/>
      <c r="D27" s="28"/>
      <c r="E27" s="28"/>
      <c r="G27" s="69"/>
      <c r="H27" s="69"/>
    </row>
    <row r="28" spans="1:10" s="15" customFormat="1">
      <c r="C28" s="28"/>
      <c r="D28" s="28"/>
      <c r="E28" s="28"/>
      <c r="G28" s="69"/>
      <c r="H28" s="69"/>
    </row>
    <row r="29" spans="1:10" s="15" customFormat="1">
      <c r="E29" s="28">
        <f>C29-D29</f>
        <v>0</v>
      </c>
      <c r="F29" s="70" t="s">
        <v>214</v>
      </c>
      <c r="G29" s="69"/>
      <c r="H29" s="71">
        <f>SUM(H26:H28)</f>
        <v>2880000</v>
      </c>
    </row>
    <row r="30" spans="1:10" s="15" customFormat="1">
      <c r="E30" s="28">
        <f>C30-D30</f>
        <v>0</v>
      </c>
      <c r="F30" s="70" t="s">
        <v>210</v>
      </c>
      <c r="G30" s="69"/>
      <c r="H30" s="69">
        <f>SUM(G26:G26)</f>
        <v>183600</v>
      </c>
    </row>
    <row r="31" spans="1:10" s="15" customFormat="1">
      <c r="E31" s="28">
        <f>C31-D31</f>
        <v>0</v>
      </c>
      <c r="F31" s="65" t="s">
        <v>219</v>
      </c>
      <c r="G31" s="69"/>
      <c r="H31" s="72">
        <f>H29-H30</f>
        <v>2696400</v>
      </c>
      <c r="J31" s="15" t="s">
        <v>634</v>
      </c>
    </row>
    <row r="32" spans="1:10" s="15" customFormat="1"/>
    <row r="33" spans="6:6" s="15" customFormat="1">
      <c r="F33" s="15" t="s">
        <v>1132</v>
      </c>
    </row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"/>
  <sheetViews>
    <sheetView showGridLines="0" workbookViewId="0">
      <pane ySplit="3" topLeftCell="A58" activePane="bottomLeft" state="frozen"/>
      <selection pane="bottomLeft" activeCell="N74" sqref="N74"/>
    </sheetView>
  </sheetViews>
  <sheetFormatPr defaultRowHeight="15"/>
  <cols>
    <col min="1" max="1" width="11.140625" style="15" customWidth="1"/>
    <col min="2" max="2" width="14.140625" style="15" customWidth="1"/>
    <col min="3" max="3" width="16.140625" style="15" customWidth="1"/>
    <col min="4" max="4" width="21" style="15" customWidth="1"/>
    <col min="5" max="5" width="13.42578125" style="15" customWidth="1"/>
    <col min="6" max="6" width="9.140625" style="15"/>
    <col min="7" max="7" width="14.42578125" style="15" bestFit="1" customWidth="1"/>
    <col min="8" max="8" width="16.7109375" style="15" bestFit="1" customWidth="1"/>
    <col min="9" max="16384" width="9.140625" style="15"/>
  </cols>
  <sheetData>
    <row r="1" spans="1:9">
      <c r="A1" s="65" t="s">
        <v>206</v>
      </c>
      <c r="H1" s="15" t="s">
        <v>262</v>
      </c>
      <c r="I1" s="73" t="s">
        <v>556</v>
      </c>
    </row>
    <row r="2" spans="1:9">
      <c r="A2" s="15" t="s">
        <v>207</v>
      </c>
      <c r="H2" s="15" t="s">
        <v>263</v>
      </c>
      <c r="I2" s="15" t="s">
        <v>266</v>
      </c>
    </row>
    <row r="3" spans="1:9">
      <c r="H3" s="15" t="s">
        <v>264</v>
      </c>
      <c r="I3" s="73" t="s">
        <v>502</v>
      </c>
    </row>
    <row r="4" spans="1:9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9" s="37" customFormat="1" ht="9" customHeight="1"/>
    <row r="6" spans="1:9" s="37" customFormat="1">
      <c r="A6" s="37" t="s">
        <v>3</v>
      </c>
      <c r="B6" s="37" t="s">
        <v>555</v>
      </c>
    </row>
    <row r="7" spans="1:9" s="37" customFormat="1">
      <c r="A7" s="37" t="s">
        <v>208</v>
      </c>
      <c r="B7" s="37" t="s">
        <v>217</v>
      </c>
    </row>
    <row r="8" spans="1:9" s="37" customFormat="1"/>
    <row r="9" spans="1:9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9" s="37" customFormat="1">
      <c r="A10" s="37">
        <v>1</v>
      </c>
      <c r="B10" s="37" t="s">
        <v>500</v>
      </c>
      <c r="C10" s="40">
        <v>68000</v>
      </c>
      <c r="D10" s="40">
        <v>8550</v>
      </c>
      <c r="E10" s="40">
        <f>C10-D10</f>
        <v>59450</v>
      </c>
      <c r="F10" s="40">
        <v>36</v>
      </c>
      <c r="G10" s="42">
        <f>D10*F10</f>
        <v>307800</v>
      </c>
      <c r="H10" s="42">
        <f>C10*F10</f>
        <v>2448000</v>
      </c>
    </row>
    <row r="11" spans="1:9" s="37" customFormat="1">
      <c r="A11" s="37">
        <v>2</v>
      </c>
      <c r="B11" s="37" t="s">
        <v>501</v>
      </c>
      <c r="C11" s="40">
        <v>69000</v>
      </c>
      <c r="D11" s="40">
        <v>5300</v>
      </c>
      <c r="E11" s="40">
        <f>C11-D11</f>
        <v>63700</v>
      </c>
      <c r="F11" s="40">
        <v>34</v>
      </c>
      <c r="G11" s="42">
        <f>D11*F11</f>
        <v>180200</v>
      </c>
      <c r="H11" s="42">
        <f>C11*F11</f>
        <v>2346000</v>
      </c>
    </row>
    <row r="12" spans="1:9" s="37" customFormat="1">
      <c r="A12" s="37">
        <v>3</v>
      </c>
      <c r="B12" s="37" t="s">
        <v>171</v>
      </c>
      <c r="C12" s="40">
        <v>65000</v>
      </c>
      <c r="D12" s="40">
        <v>7000</v>
      </c>
      <c r="E12" s="40">
        <f>C12-D12</f>
        <v>58000</v>
      </c>
      <c r="F12" s="40">
        <v>35</v>
      </c>
      <c r="G12" s="42">
        <f>D12*F12</f>
        <v>245000</v>
      </c>
      <c r="H12" s="42">
        <f>C12*F12</f>
        <v>2275000</v>
      </c>
    </row>
    <row r="13" spans="1:9" s="37" customFormat="1">
      <c r="A13" s="37">
        <v>4</v>
      </c>
      <c r="B13" s="37" t="s">
        <v>159</v>
      </c>
      <c r="C13" s="40">
        <v>89000</v>
      </c>
      <c r="D13" s="40">
        <v>7100</v>
      </c>
      <c r="E13" s="40">
        <f>C13-D13</f>
        <v>81900</v>
      </c>
      <c r="F13" s="40">
        <v>33</v>
      </c>
      <c r="G13" s="42">
        <f>D13*F13</f>
        <v>234300</v>
      </c>
      <c r="H13" s="42">
        <f>C13*F13</f>
        <v>2937000</v>
      </c>
    </row>
    <row r="14" spans="1:9" s="37" customFormat="1">
      <c r="C14" s="40"/>
      <c r="D14" s="40"/>
      <c r="E14" s="40"/>
      <c r="F14" s="40"/>
      <c r="G14" s="42"/>
      <c r="H14" s="42"/>
    </row>
    <row r="15" spans="1:9" s="37" customFormat="1">
      <c r="E15" s="40">
        <f>C15-D15</f>
        <v>0</v>
      </c>
      <c r="F15" s="43" t="s">
        <v>214</v>
      </c>
      <c r="G15" s="42"/>
      <c r="H15" s="44">
        <f>SUM(H10:H13)</f>
        <v>10006000</v>
      </c>
    </row>
    <row r="16" spans="1:9" s="37" customFormat="1">
      <c r="E16" s="40">
        <f>C16-D16</f>
        <v>0</v>
      </c>
      <c r="F16" s="43" t="s">
        <v>210</v>
      </c>
      <c r="G16" s="42"/>
      <c r="H16" s="42">
        <f>SUM(G10:G13)</f>
        <v>967300</v>
      </c>
    </row>
    <row r="17" spans="1:10" s="37" customFormat="1">
      <c r="E17" s="40">
        <f>C17-D17</f>
        <v>0</v>
      </c>
      <c r="F17" s="45" t="s">
        <v>219</v>
      </c>
      <c r="G17" s="42"/>
      <c r="H17" s="46">
        <f>H15-H16</f>
        <v>9038700</v>
      </c>
      <c r="J17" s="37" t="s">
        <v>330</v>
      </c>
    </row>
    <row r="18" spans="1:10" s="37" customFormat="1"/>
    <row r="19" spans="1:10" s="37" customFormat="1">
      <c r="F19" s="37" t="s">
        <v>559</v>
      </c>
    </row>
    <row r="20" spans="1:10" s="37" customFormat="1"/>
    <row r="21" spans="1:10" s="26" customFormat="1"/>
    <row r="23" spans="1:10">
      <c r="A23" s="104" t="s">
        <v>215</v>
      </c>
      <c r="B23" s="104"/>
      <c r="C23" s="104"/>
      <c r="D23" s="104"/>
      <c r="E23" s="104"/>
      <c r="F23" s="104"/>
      <c r="G23" s="104"/>
      <c r="H23" s="104"/>
    </row>
    <row r="24" spans="1:10" ht="9" customHeight="1"/>
    <row r="25" spans="1:10">
      <c r="A25" s="15" t="s">
        <v>3</v>
      </c>
      <c r="B25" s="15" t="s">
        <v>555</v>
      </c>
    </row>
    <row r="26" spans="1:10">
      <c r="A26" s="15" t="s">
        <v>208</v>
      </c>
      <c r="B26" s="15" t="s">
        <v>217</v>
      </c>
    </row>
    <row r="28" spans="1:10">
      <c r="A28" s="68" t="s">
        <v>4</v>
      </c>
      <c r="B28" s="68" t="s">
        <v>209</v>
      </c>
      <c r="C28" s="68" t="s">
        <v>5</v>
      </c>
      <c r="D28" s="68" t="s">
        <v>210</v>
      </c>
      <c r="E28" s="68" t="s">
        <v>211</v>
      </c>
      <c r="F28" s="68" t="s">
        <v>212</v>
      </c>
      <c r="G28" s="68" t="s">
        <v>218</v>
      </c>
      <c r="H28" s="68" t="s">
        <v>213</v>
      </c>
    </row>
    <row r="29" spans="1:10">
      <c r="A29" s="15">
        <v>1</v>
      </c>
      <c r="B29" s="15" t="s">
        <v>181</v>
      </c>
      <c r="C29" s="28">
        <v>53000</v>
      </c>
      <c r="D29" s="28">
        <v>6500</v>
      </c>
      <c r="E29" s="28">
        <f>C29-D29</f>
        <v>46500</v>
      </c>
      <c r="F29" s="28">
        <v>36</v>
      </c>
      <c r="G29" s="69">
        <f>D29*F29</f>
        <v>234000</v>
      </c>
      <c r="H29" s="69">
        <f>C29*F29</f>
        <v>1908000</v>
      </c>
    </row>
    <row r="30" spans="1:10">
      <c r="A30" s="15">
        <v>2</v>
      </c>
      <c r="B30" s="15" t="s">
        <v>179</v>
      </c>
      <c r="C30" s="28">
        <v>53000</v>
      </c>
      <c r="D30" s="28">
        <v>6500</v>
      </c>
      <c r="E30" s="28">
        <f>C30-D30</f>
        <v>46500</v>
      </c>
      <c r="F30" s="28">
        <v>34</v>
      </c>
      <c r="G30" s="69">
        <f>D30*F30</f>
        <v>221000</v>
      </c>
      <c r="H30" s="69">
        <f>C30*F30</f>
        <v>1802000</v>
      </c>
    </row>
    <row r="31" spans="1:10">
      <c r="A31" s="15">
        <v>3</v>
      </c>
      <c r="B31" s="15" t="s">
        <v>182</v>
      </c>
      <c r="C31" s="28">
        <v>54500</v>
      </c>
      <c r="D31" s="28">
        <v>6500</v>
      </c>
      <c r="E31" s="28">
        <f>C31-D31</f>
        <v>48000</v>
      </c>
      <c r="F31" s="28">
        <v>32</v>
      </c>
      <c r="G31" s="69">
        <f>D31*F31</f>
        <v>208000</v>
      </c>
      <c r="H31" s="69">
        <f>C31*F31</f>
        <v>1744000</v>
      </c>
    </row>
    <row r="32" spans="1:10">
      <c r="A32" s="15">
        <v>4</v>
      </c>
      <c r="B32" s="15" t="s">
        <v>183</v>
      </c>
      <c r="C32" s="28">
        <v>39500</v>
      </c>
      <c r="D32" s="28">
        <v>6500</v>
      </c>
      <c r="E32" s="28">
        <f>C32-D32</f>
        <v>33000</v>
      </c>
      <c r="F32" s="28">
        <v>36</v>
      </c>
      <c r="G32" s="69">
        <f>D32*F32</f>
        <v>234000</v>
      </c>
      <c r="H32" s="69">
        <f>C32*F32</f>
        <v>1422000</v>
      </c>
    </row>
    <row r="33" spans="1:10">
      <c r="C33" s="28"/>
      <c r="D33" s="28"/>
      <c r="E33" s="28"/>
      <c r="F33" s="28"/>
      <c r="G33" s="69"/>
      <c r="H33" s="69"/>
    </row>
    <row r="34" spans="1:10">
      <c r="E34" s="28">
        <f>C34-D34</f>
        <v>0</v>
      </c>
      <c r="F34" s="70" t="s">
        <v>214</v>
      </c>
      <c r="G34" s="69"/>
      <c r="H34" s="71">
        <f>SUM(H29:H32)</f>
        <v>6876000</v>
      </c>
    </row>
    <row r="35" spans="1:10">
      <c r="E35" s="28">
        <f>C35-D35</f>
        <v>0</v>
      </c>
      <c r="F35" s="70" t="s">
        <v>210</v>
      </c>
      <c r="G35" s="69"/>
      <c r="H35" s="69">
        <f>SUM(G29:G32)</f>
        <v>897000</v>
      </c>
    </row>
    <row r="36" spans="1:10">
      <c r="E36" s="28">
        <f>C36-D36</f>
        <v>0</v>
      </c>
      <c r="F36" s="65" t="s">
        <v>219</v>
      </c>
      <c r="G36" s="69"/>
      <c r="H36" s="72">
        <f>H34-H35</f>
        <v>5979000</v>
      </c>
      <c r="J36" s="15" t="s">
        <v>330</v>
      </c>
    </row>
    <row r="38" spans="1:10">
      <c r="F38" s="15" t="s">
        <v>578</v>
      </c>
    </row>
    <row r="39" spans="1:10" s="26" customFormat="1"/>
    <row r="41" spans="1:10">
      <c r="A41" s="104" t="s">
        <v>215</v>
      </c>
      <c r="B41" s="104"/>
      <c r="C41" s="104"/>
      <c r="D41" s="104"/>
      <c r="E41" s="104"/>
      <c r="F41" s="104"/>
      <c r="G41" s="104"/>
      <c r="H41" s="104"/>
    </row>
    <row r="42" spans="1:10" ht="9" customHeight="1"/>
    <row r="43" spans="1:10">
      <c r="A43" s="15" t="s">
        <v>3</v>
      </c>
      <c r="B43" s="15" t="s">
        <v>555</v>
      </c>
    </row>
    <row r="44" spans="1:10">
      <c r="A44" s="15" t="s">
        <v>208</v>
      </c>
      <c r="B44" s="15" t="s">
        <v>217</v>
      </c>
    </row>
    <row r="46" spans="1:10">
      <c r="A46" s="68" t="s">
        <v>4</v>
      </c>
      <c r="B46" s="68" t="s">
        <v>209</v>
      </c>
      <c r="C46" s="68" t="s">
        <v>5</v>
      </c>
      <c r="D46" s="68" t="s">
        <v>210</v>
      </c>
      <c r="E46" s="68" t="s">
        <v>211</v>
      </c>
      <c r="F46" s="68" t="s">
        <v>212</v>
      </c>
      <c r="G46" s="68" t="s">
        <v>218</v>
      </c>
      <c r="H46" s="68" t="s">
        <v>213</v>
      </c>
    </row>
    <row r="47" spans="1:10">
      <c r="A47" s="15">
        <v>1</v>
      </c>
      <c r="B47" s="15" t="s">
        <v>765</v>
      </c>
      <c r="C47" s="28">
        <v>43000</v>
      </c>
      <c r="D47" s="28">
        <v>6400</v>
      </c>
      <c r="E47" s="28">
        <f>C47-D47</f>
        <v>36600</v>
      </c>
      <c r="F47" s="28">
        <v>24</v>
      </c>
      <c r="G47" s="69">
        <f>D47*F47</f>
        <v>153600</v>
      </c>
      <c r="H47" s="69">
        <f>C47*F47</f>
        <v>1032000</v>
      </c>
    </row>
    <row r="48" spans="1:10">
      <c r="A48" s="15">
        <v>2</v>
      </c>
      <c r="B48" s="15" t="s">
        <v>766</v>
      </c>
      <c r="C48" s="28">
        <v>43000</v>
      </c>
      <c r="D48" s="28">
        <v>6350</v>
      </c>
      <c r="E48" s="28">
        <f>C48-D48</f>
        <v>36650</v>
      </c>
      <c r="F48" s="28">
        <v>25</v>
      </c>
      <c r="G48" s="69">
        <f>D48*F48</f>
        <v>158750</v>
      </c>
      <c r="H48" s="69">
        <f>C48*F48</f>
        <v>1075000</v>
      </c>
    </row>
    <row r="49" spans="1:10">
      <c r="A49" s="15">
        <v>3</v>
      </c>
      <c r="B49" s="15" t="s">
        <v>767</v>
      </c>
      <c r="C49" s="28">
        <v>43000</v>
      </c>
      <c r="D49" s="28">
        <v>6400</v>
      </c>
      <c r="E49" s="28">
        <f>C49-D49</f>
        <v>36600</v>
      </c>
      <c r="F49" s="28">
        <v>22</v>
      </c>
      <c r="G49" s="69">
        <f>D49*F49</f>
        <v>140800</v>
      </c>
      <c r="H49" s="69">
        <f>C49*F49</f>
        <v>946000</v>
      </c>
    </row>
    <row r="50" spans="1:10">
      <c r="C50" s="28"/>
      <c r="D50" s="28"/>
      <c r="E50" s="28"/>
      <c r="F50" s="28"/>
      <c r="G50" s="69"/>
      <c r="H50" s="69"/>
    </row>
    <row r="51" spans="1:10">
      <c r="E51" s="28">
        <f>C51-D51</f>
        <v>0</v>
      </c>
      <c r="F51" s="70" t="s">
        <v>214</v>
      </c>
      <c r="G51" s="69"/>
      <c r="H51" s="71">
        <f>SUM(H47:H49)</f>
        <v>3053000</v>
      </c>
    </row>
    <row r="52" spans="1:10">
      <c r="E52" s="28">
        <f>C52-D52</f>
        <v>0</v>
      </c>
      <c r="F52" s="70" t="s">
        <v>210</v>
      </c>
      <c r="G52" s="69"/>
      <c r="H52" s="69">
        <f>SUM(G47:G49)</f>
        <v>453150</v>
      </c>
    </row>
    <row r="53" spans="1:10">
      <c r="E53" s="28">
        <f>C53-D53</f>
        <v>0</v>
      </c>
      <c r="F53" s="65" t="s">
        <v>219</v>
      </c>
      <c r="G53" s="69"/>
      <c r="H53" s="72">
        <f>H51-H52</f>
        <v>2599850</v>
      </c>
      <c r="J53" s="15" t="s">
        <v>634</v>
      </c>
    </row>
    <row r="55" spans="1:10">
      <c r="F55" s="15" t="s">
        <v>888</v>
      </c>
    </row>
    <row r="56" spans="1:10" s="26" customFormat="1"/>
    <row r="59" spans="1:10">
      <c r="A59" s="104" t="s">
        <v>215</v>
      </c>
      <c r="B59" s="104"/>
      <c r="C59" s="104"/>
      <c r="D59" s="104"/>
      <c r="E59" s="104"/>
      <c r="F59" s="104"/>
      <c r="G59" s="104"/>
      <c r="H59" s="104"/>
    </row>
    <row r="60" spans="1:10" ht="9" customHeight="1"/>
    <row r="61" spans="1:10">
      <c r="A61" s="15" t="s">
        <v>3</v>
      </c>
      <c r="B61" s="15" t="s">
        <v>555</v>
      </c>
    </row>
    <row r="62" spans="1:10">
      <c r="A62" s="15" t="s">
        <v>208</v>
      </c>
      <c r="B62" s="15" t="s">
        <v>217</v>
      </c>
    </row>
    <row r="64" spans="1:10">
      <c r="A64" s="68" t="s">
        <v>4</v>
      </c>
      <c r="B64" s="68" t="s">
        <v>209</v>
      </c>
      <c r="C64" s="68" t="s">
        <v>5</v>
      </c>
      <c r="D64" s="68" t="s">
        <v>210</v>
      </c>
      <c r="E64" s="68" t="s">
        <v>211</v>
      </c>
      <c r="F64" s="68" t="s">
        <v>212</v>
      </c>
      <c r="G64" s="68" t="s">
        <v>218</v>
      </c>
      <c r="H64" s="68" t="s">
        <v>213</v>
      </c>
    </row>
    <row r="65" spans="1:10">
      <c r="A65" s="15">
        <v>1</v>
      </c>
      <c r="B65" s="15" t="s">
        <v>1060</v>
      </c>
      <c r="C65" s="28">
        <v>73000</v>
      </c>
      <c r="D65" s="28">
        <v>5350</v>
      </c>
      <c r="E65" s="28">
        <f>C65-D65</f>
        <v>67650</v>
      </c>
      <c r="F65" s="28">
        <v>34</v>
      </c>
      <c r="G65" s="69">
        <f>D65*F65</f>
        <v>181900</v>
      </c>
      <c r="H65" s="69">
        <f>C65*F65</f>
        <v>2482000</v>
      </c>
    </row>
    <row r="66" spans="1:10">
      <c r="C66" s="28"/>
      <c r="D66" s="28"/>
      <c r="E66" s="28"/>
      <c r="F66" s="28"/>
      <c r="G66" s="69"/>
      <c r="H66" s="69"/>
    </row>
    <row r="67" spans="1:10">
      <c r="E67" s="28">
        <f>C67-D67</f>
        <v>0</v>
      </c>
      <c r="F67" s="70" t="s">
        <v>214</v>
      </c>
      <c r="G67" s="69"/>
      <c r="H67" s="71">
        <f>SUM(H65:H65)</f>
        <v>2482000</v>
      </c>
    </row>
    <row r="68" spans="1:10">
      <c r="E68" s="28">
        <f>C68-D68</f>
        <v>0</v>
      </c>
      <c r="F68" s="70" t="s">
        <v>210</v>
      </c>
      <c r="G68" s="69"/>
      <c r="H68" s="69">
        <f>SUM(G65:G65)</f>
        <v>181900</v>
      </c>
    </row>
    <row r="69" spans="1:10">
      <c r="E69" s="28">
        <f>C69-D69</f>
        <v>0</v>
      </c>
      <c r="F69" s="65" t="s">
        <v>219</v>
      </c>
      <c r="G69" s="69"/>
      <c r="H69" s="72">
        <f>H67-H68</f>
        <v>2300100</v>
      </c>
      <c r="J69" s="15" t="s">
        <v>533</v>
      </c>
    </row>
    <row r="71" spans="1:10">
      <c r="F71" s="15" t="s">
        <v>1081</v>
      </c>
    </row>
  </sheetData>
  <mergeCells count="4">
    <mergeCell ref="A4:H4"/>
    <mergeCell ref="A23:H23"/>
    <mergeCell ref="A41:H41"/>
    <mergeCell ref="A59:H59"/>
  </mergeCells>
  <pageMargins left="0.7" right="0.7" top="0.75" bottom="0.75" header="0.3" footer="0.3"/>
  <pageSetup scale="7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GridLines="0" workbookViewId="0">
      <pane ySplit="3" topLeftCell="A34" activePane="bottomLeft" state="frozen"/>
      <selection pane="bottomLeft" activeCell="J45" sqref="J45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873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874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875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164</v>
      </c>
      <c r="C10" s="28">
        <v>65300</v>
      </c>
      <c r="D10" s="28">
        <v>5300</v>
      </c>
      <c r="E10" s="28">
        <f>C10-D10</f>
        <v>60000</v>
      </c>
      <c r="F10" s="15">
        <v>26</v>
      </c>
      <c r="G10" s="69">
        <f>D10*F10</f>
        <v>137800</v>
      </c>
      <c r="H10" s="69">
        <f>C10*F10</f>
        <v>1697800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SUM(H10:H11)</f>
        <v>1697800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137800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1560000</v>
      </c>
      <c r="J14" s="15" t="s">
        <v>634</v>
      </c>
    </row>
    <row r="15" spans="1:10" s="15" customFormat="1"/>
    <row r="16" spans="1:10" s="15" customFormat="1">
      <c r="F16" s="15" t="s">
        <v>835</v>
      </c>
    </row>
    <row r="17" spans="1:10" s="26" customFormat="1"/>
    <row r="19" spans="1:10" s="15" customFormat="1">
      <c r="A19" s="104" t="s">
        <v>215</v>
      </c>
      <c r="B19" s="104"/>
      <c r="C19" s="104"/>
      <c r="D19" s="104"/>
      <c r="E19" s="104"/>
      <c r="F19" s="104"/>
      <c r="G19" s="104"/>
      <c r="H19" s="104"/>
    </row>
    <row r="20" spans="1:10" s="15" customFormat="1" ht="9" customHeight="1"/>
    <row r="21" spans="1:10" s="15" customFormat="1">
      <c r="A21" s="15" t="s">
        <v>3</v>
      </c>
      <c r="B21" s="15" t="s">
        <v>875</v>
      </c>
    </row>
    <row r="22" spans="1:10" s="15" customFormat="1">
      <c r="A22" s="15" t="s">
        <v>208</v>
      </c>
      <c r="B22" s="15" t="s">
        <v>217</v>
      </c>
    </row>
    <row r="23" spans="1:10" s="15" customFormat="1"/>
    <row r="24" spans="1:10" s="15" customFormat="1">
      <c r="A24" s="68" t="s">
        <v>4</v>
      </c>
      <c r="B24" s="68" t="s">
        <v>209</v>
      </c>
      <c r="C24" s="68" t="s">
        <v>5</v>
      </c>
      <c r="D24" s="68" t="s">
        <v>210</v>
      </c>
      <c r="E24" s="68" t="s">
        <v>211</v>
      </c>
      <c r="F24" s="68" t="s">
        <v>212</v>
      </c>
      <c r="G24" s="68" t="s">
        <v>218</v>
      </c>
      <c r="H24" s="68" t="s">
        <v>213</v>
      </c>
    </row>
    <row r="25" spans="1:10" s="15" customFormat="1">
      <c r="A25" s="15">
        <v>1</v>
      </c>
      <c r="B25" s="15" t="s">
        <v>956</v>
      </c>
      <c r="C25" s="28">
        <v>76000</v>
      </c>
      <c r="D25" s="28">
        <v>6000</v>
      </c>
      <c r="E25" s="28">
        <f>C25-D25</f>
        <v>70000</v>
      </c>
      <c r="F25" s="15">
        <v>36</v>
      </c>
      <c r="G25" s="69">
        <f>D25*F25</f>
        <v>216000</v>
      </c>
      <c r="H25" s="69">
        <f>C25*F25</f>
        <v>2736000</v>
      </c>
    </row>
    <row r="26" spans="1:10" s="15" customFormat="1">
      <c r="A26" s="15">
        <v>2</v>
      </c>
      <c r="B26" s="15" t="s">
        <v>957</v>
      </c>
      <c r="C26" s="28">
        <v>66650</v>
      </c>
      <c r="D26" s="28">
        <v>6650</v>
      </c>
      <c r="E26" s="28">
        <f>C26-D26</f>
        <v>60000</v>
      </c>
      <c r="F26" s="15">
        <v>34</v>
      </c>
      <c r="G26" s="69">
        <f>D26*F26</f>
        <v>226100</v>
      </c>
      <c r="H26" s="69">
        <f>C26*F26</f>
        <v>2266100</v>
      </c>
    </row>
    <row r="27" spans="1:10" s="15" customFormat="1">
      <c r="C27" s="28"/>
      <c r="D27" s="28"/>
      <c r="E27" s="28"/>
      <c r="G27" s="69"/>
      <c r="H27" s="69"/>
    </row>
    <row r="28" spans="1:10" s="15" customFormat="1">
      <c r="E28" s="28">
        <f>C28-D28</f>
        <v>0</v>
      </c>
      <c r="F28" s="70" t="s">
        <v>214</v>
      </c>
      <c r="G28" s="69"/>
      <c r="H28" s="71">
        <f>SUM(H25:H27)</f>
        <v>5002100</v>
      </c>
    </row>
    <row r="29" spans="1:10" s="15" customFormat="1">
      <c r="E29" s="28">
        <f>C29-D29</f>
        <v>0</v>
      </c>
      <c r="F29" s="70" t="s">
        <v>210</v>
      </c>
      <c r="G29" s="69"/>
      <c r="H29" s="69">
        <f>SUM(G25:G26)</f>
        <v>442100</v>
      </c>
    </row>
    <row r="30" spans="1:10" s="15" customFormat="1">
      <c r="E30" s="28">
        <f>C30-D30</f>
        <v>0</v>
      </c>
      <c r="F30" s="65" t="s">
        <v>219</v>
      </c>
      <c r="G30" s="69"/>
      <c r="H30" s="72">
        <f>H28-H29</f>
        <v>4560000</v>
      </c>
      <c r="J30" s="15" t="s">
        <v>634</v>
      </c>
    </row>
    <row r="31" spans="1:10" s="15" customFormat="1"/>
    <row r="32" spans="1:10" s="15" customFormat="1">
      <c r="F32" s="15" t="s">
        <v>955</v>
      </c>
    </row>
    <row r="33" spans="1:10" s="26" customFormat="1"/>
    <row r="35" spans="1:10" s="15" customFormat="1">
      <c r="A35" s="104" t="s">
        <v>215</v>
      </c>
      <c r="B35" s="104"/>
      <c r="C35" s="104"/>
      <c r="D35" s="104"/>
      <c r="E35" s="104"/>
      <c r="F35" s="104"/>
      <c r="G35" s="104"/>
      <c r="H35" s="104"/>
    </row>
    <row r="36" spans="1:10" s="15" customFormat="1" ht="9" customHeight="1"/>
    <row r="37" spans="1:10" s="15" customFormat="1">
      <c r="A37" s="15" t="s">
        <v>3</v>
      </c>
      <c r="B37" s="15" t="s">
        <v>875</v>
      </c>
    </row>
    <row r="38" spans="1:10" s="15" customFormat="1">
      <c r="A38" s="15" t="s">
        <v>208</v>
      </c>
      <c r="B38" s="15" t="s">
        <v>217</v>
      </c>
    </row>
    <row r="39" spans="1:10" s="15" customFormat="1"/>
    <row r="40" spans="1:10" s="15" customFormat="1">
      <c r="A40" s="68" t="s">
        <v>4</v>
      </c>
      <c r="B40" s="68" t="s">
        <v>209</v>
      </c>
      <c r="C40" s="68" t="s">
        <v>5</v>
      </c>
      <c r="D40" s="68" t="s">
        <v>210</v>
      </c>
      <c r="E40" s="68" t="s">
        <v>211</v>
      </c>
      <c r="F40" s="68" t="s">
        <v>212</v>
      </c>
      <c r="G40" s="68" t="s">
        <v>218</v>
      </c>
      <c r="H40" s="68" t="s">
        <v>213</v>
      </c>
    </row>
    <row r="41" spans="1:10" s="15" customFormat="1">
      <c r="A41" s="15">
        <v>1</v>
      </c>
      <c r="B41" s="15" t="s">
        <v>164</v>
      </c>
      <c r="C41" s="28">
        <v>65300</v>
      </c>
      <c r="D41" s="28">
        <v>5300</v>
      </c>
      <c r="E41" s="28">
        <f>C41-D41</f>
        <v>60000</v>
      </c>
      <c r="F41" s="15">
        <v>10</v>
      </c>
      <c r="G41" s="69">
        <f>D41*F41</f>
        <v>53000</v>
      </c>
      <c r="H41" s="69">
        <f>C41*F41</f>
        <v>653000</v>
      </c>
    </row>
    <row r="42" spans="1:10" s="15" customFormat="1">
      <c r="C42" s="28"/>
      <c r="D42" s="28"/>
      <c r="E42" s="28"/>
      <c r="G42" s="69"/>
      <c r="H42" s="69"/>
    </row>
    <row r="43" spans="1:10" s="15" customFormat="1">
      <c r="E43" s="28">
        <f>C43-D43</f>
        <v>0</v>
      </c>
      <c r="F43" s="70" t="s">
        <v>214</v>
      </c>
      <c r="G43" s="69"/>
      <c r="H43" s="71">
        <f>SUM(H41:H42)</f>
        <v>653000</v>
      </c>
    </row>
    <row r="44" spans="1:10" s="15" customFormat="1">
      <c r="E44" s="28">
        <f>C44-D44</f>
        <v>0</v>
      </c>
      <c r="F44" s="70" t="s">
        <v>210</v>
      </c>
      <c r="G44" s="69"/>
      <c r="H44" s="69">
        <f>SUM(G41:G41)</f>
        <v>53000</v>
      </c>
    </row>
    <row r="45" spans="1:10" s="15" customFormat="1">
      <c r="E45" s="28">
        <f>C45-D45</f>
        <v>0</v>
      </c>
      <c r="F45" s="65" t="s">
        <v>219</v>
      </c>
      <c r="G45" s="69"/>
      <c r="H45" s="72">
        <f>H43-H44</f>
        <v>600000</v>
      </c>
      <c r="J45" s="15" t="s">
        <v>634</v>
      </c>
    </row>
    <row r="46" spans="1:10" s="15" customFormat="1"/>
    <row r="47" spans="1:10" s="15" customFormat="1">
      <c r="F47" s="15" t="s">
        <v>1064</v>
      </c>
    </row>
  </sheetData>
  <mergeCells count="3">
    <mergeCell ref="A4:H4"/>
    <mergeCell ref="A19:H19"/>
    <mergeCell ref="A35:H35"/>
  </mergeCells>
  <pageMargins left="0.7" right="0.7" top="0.75" bottom="0.75" header="0.3" footer="0.3"/>
  <pageSetup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showGridLines="0" workbookViewId="0">
      <pane ySplit="3" topLeftCell="A70" activePane="bottomLeft" state="frozen"/>
      <selection pane="bottomLeft" activeCell="J82" sqref="J8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18" t="s">
        <v>531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18" t="s">
        <v>532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37" customFormat="1" ht="9" customHeight="1"/>
    <row r="6" spans="1:9" s="37" customFormat="1">
      <c r="A6" s="37" t="s">
        <v>3</v>
      </c>
      <c r="B6" s="37" t="s">
        <v>386</v>
      </c>
    </row>
    <row r="7" spans="1:9" s="37" customFormat="1">
      <c r="A7" s="37" t="s">
        <v>208</v>
      </c>
      <c r="B7" s="37" t="s">
        <v>217</v>
      </c>
    </row>
    <row r="8" spans="1:9" s="37" customFormat="1"/>
    <row r="9" spans="1:9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9" s="37" customFormat="1">
      <c r="A10" s="37">
        <v>1</v>
      </c>
      <c r="B10" s="37" t="s">
        <v>379</v>
      </c>
      <c r="C10" s="40">
        <v>58350</v>
      </c>
      <c r="D10" s="40">
        <v>8350</v>
      </c>
      <c r="E10" s="40">
        <f>C10-D10</f>
        <v>50000</v>
      </c>
      <c r="F10" s="40">
        <v>15</v>
      </c>
      <c r="G10" s="42">
        <f>D10*F10</f>
        <v>125250</v>
      </c>
      <c r="H10" s="42">
        <f>C10*F10</f>
        <v>875250</v>
      </c>
    </row>
    <row r="11" spans="1:9" s="37" customFormat="1">
      <c r="A11" s="37">
        <v>2</v>
      </c>
      <c r="B11" s="37" t="s">
        <v>380</v>
      </c>
      <c r="C11" s="40">
        <v>48950</v>
      </c>
      <c r="D11" s="40">
        <v>8350</v>
      </c>
      <c r="E11" s="40">
        <f>C11-D11</f>
        <v>40600</v>
      </c>
      <c r="F11" s="40">
        <v>13</v>
      </c>
      <c r="G11" s="42">
        <f>D11*F11</f>
        <v>108550</v>
      </c>
      <c r="H11" s="42">
        <f>C11*F11</f>
        <v>636350</v>
      </c>
    </row>
    <row r="12" spans="1:9" s="37" customFormat="1">
      <c r="A12" s="37">
        <v>3</v>
      </c>
      <c r="B12" s="37" t="s">
        <v>381</v>
      </c>
      <c r="C12" s="40">
        <v>48950</v>
      </c>
      <c r="D12" s="40">
        <v>8350</v>
      </c>
      <c r="E12" s="40">
        <f>C12-D12</f>
        <v>40600</v>
      </c>
      <c r="F12" s="40">
        <v>15</v>
      </c>
      <c r="G12" s="42">
        <f>D12*F12</f>
        <v>125250</v>
      </c>
      <c r="H12" s="42">
        <f>C12*F12</f>
        <v>734250</v>
      </c>
    </row>
    <row r="13" spans="1:9" s="37" customFormat="1">
      <c r="A13" s="37">
        <v>4</v>
      </c>
      <c r="B13" s="37" t="s">
        <v>382</v>
      </c>
      <c r="C13" s="40">
        <v>59950</v>
      </c>
      <c r="D13" s="40">
        <v>8350</v>
      </c>
      <c r="E13" s="40">
        <f>C13-D13</f>
        <v>51600</v>
      </c>
      <c r="F13" s="40">
        <v>15</v>
      </c>
      <c r="G13" s="42">
        <f>D13*F13</f>
        <v>125250</v>
      </c>
      <c r="H13" s="42">
        <f>C13*F13</f>
        <v>899250</v>
      </c>
    </row>
    <row r="14" spans="1:9" s="37" customFormat="1">
      <c r="A14" s="37">
        <v>5</v>
      </c>
      <c r="B14" s="37" t="s">
        <v>383</v>
      </c>
      <c r="C14" s="40">
        <v>48950</v>
      </c>
      <c r="D14" s="40">
        <v>8350</v>
      </c>
      <c r="E14" s="40">
        <f>C14-D14</f>
        <v>40600</v>
      </c>
      <c r="F14" s="40">
        <v>15</v>
      </c>
      <c r="G14" s="42">
        <f>D14*F14</f>
        <v>125250</v>
      </c>
      <c r="H14" s="42">
        <f>C14*F14</f>
        <v>734250</v>
      </c>
    </row>
    <row r="15" spans="1:9" s="37" customFormat="1">
      <c r="C15" s="40"/>
      <c r="D15" s="40"/>
      <c r="E15" s="40"/>
      <c r="F15" s="40"/>
      <c r="G15" s="42"/>
      <c r="H15" s="42"/>
    </row>
    <row r="16" spans="1:9" s="37" customFormat="1">
      <c r="E16" s="40">
        <f>C16-D16</f>
        <v>0</v>
      </c>
      <c r="F16" s="43" t="s">
        <v>214</v>
      </c>
      <c r="G16" s="42"/>
      <c r="H16" s="44">
        <f>SUM(H10:H14)</f>
        <v>3879350</v>
      </c>
    </row>
    <row r="17" spans="1:10" s="37" customFormat="1">
      <c r="E17" s="40">
        <f>C17-D17</f>
        <v>0</v>
      </c>
      <c r="F17" s="43" t="s">
        <v>210</v>
      </c>
      <c r="G17" s="42"/>
      <c r="H17" s="42">
        <f>SUM(G10:G14)</f>
        <v>609550</v>
      </c>
    </row>
    <row r="18" spans="1:10" s="37" customFormat="1">
      <c r="E18" s="40">
        <f>C18-D18</f>
        <v>0</v>
      </c>
      <c r="F18" s="45" t="s">
        <v>219</v>
      </c>
      <c r="G18" s="42"/>
      <c r="H18" s="46">
        <f>H16-H17</f>
        <v>3269800</v>
      </c>
      <c r="J18" s="37" t="s">
        <v>330</v>
      </c>
    </row>
    <row r="19" spans="1:10" s="37" customFormat="1"/>
    <row r="20" spans="1:10" s="37" customFormat="1">
      <c r="F20" s="37" t="s">
        <v>378</v>
      </c>
    </row>
    <row r="21" spans="1:10" s="37" customFormat="1"/>
    <row r="22" spans="1:10" s="33" customFormat="1"/>
    <row r="23" spans="1:10" s="37" customFormat="1"/>
    <row r="24" spans="1:10" s="37" customFormat="1">
      <c r="A24" s="105" t="s">
        <v>215</v>
      </c>
      <c r="B24" s="105"/>
      <c r="C24" s="105"/>
      <c r="D24" s="105"/>
      <c r="E24" s="105"/>
      <c r="F24" s="105"/>
      <c r="G24" s="105"/>
      <c r="H24" s="105"/>
    </row>
    <row r="25" spans="1:10" s="37" customFormat="1"/>
    <row r="26" spans="1:10" s="37" customFormat="1">
      <c r="A26" s="37" t="s">
        <v>3</v>
      </c>
      <c r="B26" s="37" t="s">
        <v>386</v>
      </c>
    </row>
    <row r="27" spans="1:10" s="37" customFormat="1">
      <c r="A27" s="37" t="s">
        <v>208</v>
      </c>
      <c r="B27" s="37" t="s">
        <v>217</v>
      </c>
    </row>
    <row r="28" spans="1:10" s="37" customFormat="1"/>
    <row r="29" spans="1:10" s="37" customFormat="1">
      <c r="A29" s="38" t="s">
        <v>4</v>
      </c>
      <c r="B29" s="38" t="s">
        <v>209</v>
      </c>
      <c r="C29" s="38" t="s">
        <v>5</v>
      </c>
      <c r="D29" s="38" t="s">
        <v>210</v>
      </c>
      <c r="E29" s="38" t="s">
        <v>211</v>
      </c>
      <c r="F29" s="38" t="s">
        <v>212</v>
      </c>
      <c r="G29" s="38" t="s">
        <v>218</v>
      </c>
      <c r="H29" s="38" t="s">
        <v>213</v>
      </c>
    </row>
    <row r="30" spans="1:10" s="37" customFormat="1">
      <c r="A30" s="37">
        <v>1</v>
      </c>
      <c r="B30" s="37" t="s">
        <v>419</v>
      </c>
      <c r="C30" s="40">
        <v>59950</v>
      </c>
      <c r="D30" s="40">
        <v>8350</v>
      </c>
      <c r="E30" s="40">
        <f>C30-D30</f>
        <v>51600</v>
      </c>
      <c r="F30" s="40">
        <v>15</v>
      </c>
      <c r="G30" s="42">
        <f>D30*F30</f>
        <v>125250</v>
      </c>
      <c r="H30" s="42">
        <f>C30*F30</f>
        <v>899250</v>
      </c>
    </row>
    <row r="31" spans="1:10" s="37" customFormat="1">
      <c r="C31" s="40"/>
      <c r="D31" s="40"/>
      <c r="E31" s="40"/>
      <c r="F31" s="40"/>
      <c r="G31" s="42"/>
      <c r="H31" s="42"/>
    </row>
    <row r="32" spans="1:10" s="37" customFormat="1">
      <c r="E32" s="40">
        <f>C32-D32</f>
        <v>0</v>
      </c>
      <c r="F32" s="43" t="s">
        <v>214</v>
      </c>
      <c r="G32" s="42"/>
      <c r="H32" s="44">
        <f>SUM(H30:H30)</f>
        <v>899250</v>
      </c>
    </row>
    <row r="33" spans="1:10" s="37" customFormat="1">
      <c r="E33" s="40">
        <f>C33-D33</f>
        <v>0</v>
      </c>
      <c r="F33" s="43" t="s">
        <v>210</v>
      </c>
      <c r="G33" s="42"/>
      <c r="H33" s="42">
        <f>SUM(G30:G30)</f>
        <v>125250</v>
      </c>
    </row>
    <row r="34" spans="1:10" s="37" customFormat="1">
      <c r="E34" s="40">
        <f>C34-D34</f>
        <v>0</v>
      </c>
      <c r="F34" s="45" t="s">
        <v>219</v>
      </c>
      <c r="G34" s="42"/>
      <c r="H34" s="46">
        <f>H32-H33</f>
        <v>774000</v>
      </c>
      <c r="J34" s="37" t="s">
        <v>528</v>
      </c>
    </row>
    <row r="35" spans="1:10" s="37" customFormat="1"/>
    <row r="36" spans="1:10" s="37" customFormat="1">
      <c r="F36" s="37" t="s">
        <v>401</v>
      </c>
    </row>
    <row r="37" spans="1:10" s="26" customFormat="1"/>
    <row r="39" spans="1:10" s="37" customFormat="1">
      <c r="A39" s="105" t="s">
        <v>215</v>
      </c>
      <c r="B39" s="105"/>
      <c r="C39" s="105"/>
      <c r="D39" s="105"/>
      <c r="E39" s="105"/>
      <c r="F39" s="105"/>
      <c r="G39" s="105"/>
      <c r="H39" s="105"/>
    </row>
    <row r="40" spans="1:10" s="37" customFormat="1"/>
    <row r="41" spans="1:10" s="37" customFormat="1">
      <c r="A41" s="37" t="s">
        <v>3</v>
      </c>
      <c r="B41" s="37" t="s">
        <v>530</v>
      </c>
    </row>
    <row r="42" spans="1:10" s="37" customFormat="1">
      <c r="A42" s="37" t="s">
        <v>208</v>
      </c>
      <c r="B42" s="37" t="s">
        <v>217</v>
      </c>
    </row>
    <row r="43" spans="1:10" s="37" customFormat="1"/>
    <row r="44" spans="1:10" s="37" customFormat="1">
      <c r="A44" s="38" t="s">
        <v>4</v>
      </c>
      <c r="B44" s="38" t="s">
        <v>209</v>
      </c>
      <c r="C44" s="38" t="s">
        <v>5</v>
      </c>
      <c r="D44" s="38" t="s">
        <v>210</v>
      </c>
      <c r="E44" s="38" t="s">
        <v>211</v>
      </c>
      <c r="F44" s="38" t="s">
        <v>212</v>
      </c>
      <c r="G44" s="38" t="s">
        <v>218</v>
      </c>
      <c r="H44" s="38" t="s">
        <v>213</v>
      </c>
    </row>
    <row r="45" spans="1:10" s="37" customFormat="1">
      <c r="A45" s="37">
        <v>1</v>
      </c>
      <c r="B45" s="37" t="s">
        <v>190</v>
      </c>
      <c r="C45" s="40">
        <v>73350</v>
      </c>
      <c r="D45" s="40">
        <v>8650</v>
      </c>
      <c r="E45" s="40">
        <f>C45-D45</f>
        <v>64700</v>
      </c>
      <c r="F45" s="40">
        <v>15</v>
      </c>
      <c r="G45" s="42">
        <f>D45*F45</f>
        <v>129750</v>
      </c>
      <c r="H45" s="42">
        <f>C45*F45</f>
        <v>1100250</v>
      </c>
    </row>
    <row r="46" spans="1:10" s="37" customFormat="1">
      <c r="A46" s="37">
        <v>2</v>
      </c>
      <c r="B46" s="37" t="s">
        <v>191</v>
      </c>
      <c r="C46" s="40">
        <v>73350</v>
      </c>
      <c r="D46" s="40">
        <v>8650</v>
      </c>
      <c r="E46" s="40">
        <f>C46-D46</f>
        <v>64700</v>
      </c>
      <c r="F46" s="40">
        <v>15</v>
      </c>
      <c r="G46" s="42">
        <f>D46*F46</f>
        <v>129750</v>
      </c>
      <c r="H46" s="42">
        <f>C46*F46</f>
        <v>1100250</v>
      </c>
    </row>
    <row r="47" spans="1:10" s="37" customFormat="1">
      <c r="C47" s="40"/>
      <c r="D47" s="40"/>
      <c r="E47" s="40"/>
      <c r="F47" s="40"/>
      <c r="G47" s="42"/>
      <c r="H47" s="42"/>
    </row>
    <row r="48" spans="1:10" s="37" customFormat="1">
      <c r="E48" s="40">
        <f>C48-D48</f>
        <v>0</v>
      </c>
      <c r="F48" s="43" t="s">
        <v>214</v>
      </c>
      <c r="G48" s="42"/>
      <c r="H48" s="44">
        <f>SUM(H45:H46)</f>
        <v>2200500</v>
      </c>
    </row>
    <row r="49" spans="1:10" s="37" customFormat="1">
      <c r="E49" s="40">
        <f>C49-D49</f>
        <v>0</v>
      </c>
      <c r="F49" s="43" t="s">
        <v>210</v>
      </c>
      <c r="G49" s="42"/>
      <c r="H49" s="42">
        <f>SUM(G45:G46)</f>
        <v>259500</v>
      </c>
    </row>
    <row r="50" spans="1:10" s="37" customFormat="1">
      <c r="E50" s="40">
        <f>C50-D50</f>
        <v>0</v>
      </c>
      <c r="F50" s="45" t="s">
        <v>219</v>
      </c>
      <c r="G50" s="42"/>
      <c r="H50" s="46">
        <f>H48-H49</f>
        <v>1941000</v>
      </c>
      <c r="J50" s="37" t="s">
        <v>339</v>
      </c>
    </row>
    <row r="51" spans="1:10" s="37" customFormat="1"/>
    <row r="52" spans="1:10" s="37" customFormat="1">
      <c r="F52" s="37" t="s">
        <v>529</v>
      </c>
    </row>
    <row r="53" spans="1:10" s="26" customFormat="1"/>
    <row r="55" spans="1:10" s="15" customFormat="1">
      <c r="A55" s="104" t="s">
        <v>215</v>
      </c>
      <c r="B55" s="104"/>
      <c r="C55" s="104"/>
      <c r="D55" s="104"/>
      <c r="E55" s="104"/>
      <c r="F55" s="104"/>
      <c r="G55" s="104"/>
      <c r="H55" s="104"/>
    </row>
    <row r="56" spans="1:10" s="15" customFormat="1"/>
    <row r="57" spans="1:10" s="15" customFormat="1">
      <c r="A57" s="15" t="s">
        <v>3</v>
      </c>
      <c r="B57" s="15" t="s">
        <v>530</v>
      </c>
    </row>
    <row r="58" spans="1:10" s="15" customFormat="1">
      <c r="A58" s="15" t="s">
        <v>208</v>
      </c>
      <c r="B58" s="15" t="s">
        <v>217</v>
      </c>
    </row>
    <row r="59" spans="1:10" s="15" customFormat="1"/>
    <row r="60" spans="1:10" s="15" customFormat="1">
      <c r="A60" s="68" t="s">
        <v>4</v>
      </c>
      <c r="B60" s="68" t="s">
        <v>209</v>
      </c>
      <c r="C60" s="68" t="s">
        <v>5</v>
      </c>
      <c r="D60" s="68" t="s">
        <v>210</v>
      </c>
      <c r="E60" s="68" t="s">
        <v>211</v>
      </c>
      <c r="F60" s="68" t="s">
        <v>212</v>
      </c>
      <c r="G60" s="68" t="s">
        <v>218</v>
      </c>
      <c r="H60" s="68" t="s">
        <v>213</v>
      </c>
    </row>
    <row r="61" spans="1:10" s="15" customFormat="1">
      <c r="A61" s="15">
        <v>1</v>
      </c>
      <c r="B61" s="15" t="s">
        <v>131</v>
      </c>
      <c r="C61" s="28">
        <v>84000</v>
      </c>
      <c r="D61" s="28">
        <v>9650</v>
      </c>
      <c r="E61" s="28">
        <f>C61-D61</f>
        <v>74350</v>
      </c>
      <c r="F61" s="28">
        <v>15</v>
      </c>
      <c r="G61" s="69">
        <f>D61*F61</f>
        <v>144750</v>
      </c>
      <c r="H61" s="69">
        <f>C61*F61</f>
        <v>1260000</v>
      </c>
    </row>
    <row r="62" spans="1:10" s="15" customFormat="1">
      <c r="A62" s="15">
        <v>2</v>
      </c>
      <c r="B62" s="15" t="s">
        <v>134</v>
      </c>
      <c r="C62" s="28">
        <v>84000</v>
      </c>
      <c r="D62" s="28">
        <v>9650</v>
      </c>
      <c r="E62" s="28">
        <f>C62-D62</f>
        <v>74350</v>
      </c>
      <c r="F62" s="28">
        <v>15</v>
      </c>
      <c r="G62" s="69">
        <f>D62*F62</f>
        <v>144750</v>
      </c>
      <c r="H62" s="69">
        <f>C62*F62</f>
        <v>1260000</v>
      </c>
    </row>
    <row r="63" spans="1:10" s="15" customFormat="1">
      <c r="C63" s="28"/>
      <c r="D63" s="28"/>
      <c r="E63" s="28"/>
      <c r="F63" s="28"/>
      <c r="G63" s="69"/>
      <c r="H63" s="69"/>
    </row>
    <row r="64" spans="1:10" s="15" customFormat="1">
      <c r="E64" s="28">
        <f>C64-D64</f>
        <v>0</v>
      </c>
      <c r="F64" s="70" t="s">
        <v>214</v>
      </c>
      <c r="G64" s="69"/>
      <c r="H64" s="71">
        <f>SUM(H61:H62)</f>
        <v>2520000</v>
      </c>
    </row>
    <row r="65" spans="1:10" s="15" customFormat="1">
      <c r="E65" s="28">
        <f>C65-D65</f>
        <v>0</v>
      </c>
      <c r="F65" s="70" t="s">
        <v>210</v>
      </c>
      <c r="G65" s="69"/>
      <c r="H65" s="69">
        <f>SUM(G61:G62)</f>
        <v>289500</v>
      </c>
    </row>
    <row r="66" spans="1:10" s="15" customFormat="1">
      <c r="E66" s="28">
        <f>C66-D66</f>
        <v>0</v>
      </c>
      <c r="F66" s="65" t="s">
        <v>219</v>
      </c>
      <c r="G66" s="69"/>
      <c r="H66" s="72">
        <f>H64-H65</f>
        <v>2230500</v>
      </c>
      <c r="J66" s="15" t="s">
        <v>339</v>
      </c>
    </row>
    <row r="67" spans="1:10" s="15" customFormat="1"/>
    <row r="68" spans="1:10" s="15" customFormat="1">
      <c r="F68" s="15" t="s">
        <v>798</v>
      </c>
    </row>
    <row r="69" spans="1:10" s="26" customFormat="1"/>
    <row r="71" spans="1:10" s="15" customFormat="1">
      <c r="A71" s="104" t="s">
        <v>215</v>
      </c>
      <c r="B71" s="104"/>
      <c r="C71" s="104"/>
      <c r="D71" s="104"/>
      <c r="E71" s="104"/>
      <c r="F71" s="104"/>
      <c r="G71" s="104"/>
      <c r="H71" s="104"/>
    </row>
    <row r="72" spans="1:10" s="15" customFormat="1"/>
    <row r="73" spans="1:10" s="15" customFormat="1">
      <c r="A73" s="15" t="s">
        <v>3</v>
      </c>
      <c r="B73" s="15" t="s">
        <v>530</v>
      </c>
    </row>
    <row r="74" spans="1:10" s="15" customFormat="1">
      <c r="A74" s="15" t="s">
        <v>208</v>
      </c>
      <c r="B74" s="15" t="s">
        <v>217</v>
      </c>
    </row>
    <row r="75" spans="1:10" s="15" customFormat="1"/>
    <row r="76" spans="1:10" s="15" customFormat="1">
      <c r="A76" s="68" t="s">
        <v>4</v>
      </c>
      <c r="B76" s="68" t="s">
        <v>209</v>
      </c>
      <c r="C76" s="68" t="s">
        <v>5</v>
      </c>
      <c r="D76" s="68" t="s">
        <v>210</v>
      </c>
      <c r="E76" s="68" t="s">
        <v>211</v>
      </c>
      <c r="F76" s="68" t="s">
        <v>212</v>
      </c>
      <c r="G76" s="68" t="s">
        <v>218</v>
      </c>
      <c r="H76" s="68" t="s">
        <v>213</v>
      </c>
    </row>
    <row r="77" spans="1:10" s="15" customFormat="1">
      <c r="A77" s="15">
        <v>1</v>
      </c>
      <c r="B77" s="15" t="s">
        <v>1038</v>
      </c>
      <c r="C77" s="28">
        <v>97850</v>
      </c>
      <c r="D77" s="28">
        <v>9850</v>
      </c>
      <c r="E77" s="28">
        <f>C77-D77</f>
        <v>88000</v>
      </c>
      <c r="F77" s="28">
        <v>15</v>
      </c>
      <c r="G77" s="69">
        <f>D77*F77</f>
        <v>147750</v>
      </c>
      <c r="H77" s="69">
        <f>C77*F77</f>
        <v>1467750</v>
      </c>
    </row>
    <row r="78" spans="1:10" s="15" customFormat="1">
      <c r="C78" s="28"/>
      <c r="D78" s="28"/>
      <c r="E78" s="28"/>
      <c r="F78" s="28"/>
      <c r="G78" s="69"/>
      <c r="H78" s="69"/>
    </row>
    <row r="79" spans="1:10" s="15" customFormat="1">
      <c r="B79" s="15" t="s">
        <v>300</v>
      </c>
      <c r="C79" s="28">
        <v>5000000</v>
      </c>
      <c r="E79" s="28"/>
      <c r="F79" s="70" t="s">
        <v>214</v>
      </c>
      <c r="G79" s="69"/>
      <c r="H79" s="71">
        <f>SUM(H77:H77)</f>
        <v>1467750</v>
      </c>
    </row>
    <row r="80" spans="1:10" s="15" customFormat="1">
      <c r="B80" s="15" t="s">
        <v>301</v>
      </c>
      <c r="C80" s="28">
        <v>0</v>
      </c>
      <c r="E80" s="28"/>
      <c r="F80" s="70" t="s">
        <v>210</v>
      </c>
      <c r="G80" s="69"/>
      <c r="H80" s="69">
        <f>SUM(G77:G77)</f>
        <v>147750</v>
      </c>
    </row>
    <row r="81" spans="2:10" s="15" customFormat="1">
      <c r="B81" s="15" t="s">
        <v>302</v>
      </c>
      <c r="C81" s="28">
        <f>C79-C80</f>
        <v>5000000</v>
      </c>
      <c r="E81" s="28"/>
      <c r="F81" s="70" t="s">
        <v>693</v>
      </c>
      <c r="G81" s="69"/>
      <c r="H81" s="72">
        <f>C80</f>
        <v>0</v>
      </c>
    </row>
    <row r="82" spans="2:10" s="15" customFormat="1">
      <c r="F82" s="65" t="s">
        <v>219</v>
      </c>
      <c r="H82" s="69">
        <f>H79-H80-H81</f>
        <v>1320000</v>
      </c>
      <c r="J82" s="15" t="s">
        <v>634</v>
      </c>
    </row>
    <row r="83" spans="2:10" s="15" customFormat="1"/>
    <row r="84" spans="2:10">
      <c r="F84" s="15" t="s">
        <v>1064</v>
      </c>
    </row>
  </sheetData>
  <mergeCells count="5">
    <mergeCell ref="A4:H4"/>
    <mergeCell ref="A24:H24"/>
    <mergeCell ref="A39:H39"/>
    <mergeCell ref="A55:H55"/>
    <mergeCell ref="A71:H71"/>
  </mergeCells>
  <pageMargins left="0.7" right="0.7" top="0.75" bottom="0.75" header="0.3" footer="0.3"/>
  <pageSetup scale="7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pane ySplit="3" topLeftCell="A34" activePane="bottomLeft" state="frozen"/>
      <selection pane="bottomLeft" activeCell="J44" sqref="J44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892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1034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891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735</v>
      </c>
      <c r="C10" s="28">
        <v>44000</v>
      </c>
      <c r="D10" s="28">
        <v>4875</v>
      </c>
      <c r="E10" s="28">
        <f>C10-D10</f>
        <v>39125</v>
      </c>
      <c r="F10" s="15">
        <v>36</v>
      </c>
      <c r="G10" s="69">
        <f>D10*F10</f>
        <v>175500</v>
      </c>
      <c r="H10" s="69">
        <f>C10*F10</f>
        <v>1584000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SUM(H10:H11)</f>
        <v>1584000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175500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1408500</v>
      </c>
      <c r="J14" s="15" t="s">
        <v>634</v>
      </c>
    </row>
    <row r="15" spans="1:10" s="15" customFormat="1"/>
    <row r="16" spans="1:10" s="15" customFormat="1">
      <c r="F16" s="15" t="s">
        <v>888</v>
      </c>
    </row>
    <row r="17" spans="1:10" s="26" customFormat="1"/>
    <row r="19" spans="1:10" s="15" customFormat="1">
      <c r="A19" s="104" t="s">
        <v>215</v>
      </c>
      <c r="B19" s="104"/>
      <c r="C19" s="104"/>
      <c r="D19" s="104"/>
      <c r="E19" s="104"/>
      <c r="F19" s="104"/>
      <c r="G19" s="104"/>
      <c r="H19" s="104"/>
    </row>
    <row r="20" spans="1:10" s="15" customFormat="1" ht="9" customHeight="1"/>
    <row r="21" spans="1:10" s="15" customFormat="1">
      <c r="A21" s="15" t="s">
        <v>3</v>
      </c>
      <c r="B21" s="15" t="s">
        <v>891</v>
      </c>
    </row>
    <row r="22" spans="1:10" s="15" customFormat="1">
      <c r="A22" s="15" t="s">
        <v>208</v>
      </c>
      <c r="B22" s="15" t="s">
        <v>217</v>
      </c>
    </row>
    <row r="23" spans="1:10" s="15" customFormat="1"/>
    <row r="24" spans="1:10" s="15" customFormat="1">
      <c r="A24" s="68" t="s">
        <v>4</v>
      </c>
      <c r="B24" s="68" t="s">
        <v>209</v>
      </c>
      <c r="C24" s="68" t="s">
        <v>5</v>
      </c>
      <c r="D24" s="68" t="s">
        <v>210</v>
      </c>
      <c r="E24" s="68" t="s">
        <v>211</v>
      </c>
      <c r="F24" s="68" t="s">
        <v>212</v>
      </c>
      <c r="G24" s="68" t="s">
        <v>218</v>
      </c>
      <c r="H24" s="68" t="s">
        <v>213</v>
      </c>
    </row>
    <row r="25" spans="1:10" s="15" customFormat="1">
      <c r="A25" s="15">
        <v>1</v>
      </c>
      <c r="B25" s="15" t="s">
        <v>1028</v>
      </c>
      <c r="C25" s="28">
        <v>49875</v>
      </c>
      <c r="D25" s="28">
        <v>4875</v>
      </c>
      <c r="E25" s="28">
        <f>C25-D25</f>
        <v>45000</v>
      </c>
      <c r="F25" s="28">
        <v>27</v>
      </c>
      <c r="G25" s="69">
        <f>D25*F25</f>
        <v>131625</v>
      </c>
      <c r="H25" s="69">
        <f>C25*F25</f>
        <v>1346625</v>
      </c>
    </row>
    <row r="26" spans="1:10" s="15" customFormat="1">
      <c r="C26" s="28"/>
      <c r="D26" s="28"/>
      <c r="E26" s="28"/>
      <c r="G26" s="69"/>
      <c r="H26" s="69"/>
    </row>
    <row r="27" spans="1:10" s="15" customFormat="1">
      <c r="E27" s="28">
        <f>C27-D27</f>
        <v>0</v>
      </c>
      <c r="F27" s="70" t="s">
        <v>214</v>
      </c>
      <c r="G27" s="69"/>
      <c r="H27" s="71">
        <f>SUM(H25:H26)</f>
        <v>1346625</v>
      </c>
    </row>
    <row r="28" spans="1:10" s="15" customFormat="1">
      <c r="E28" s="28">
        <f>C28-D28</f>
        <v>0</v>
      </c>
      <c r="F28" s="70" t="s">
        <v>210</v>
      </c>
      <c r="G28" s="69"/>
      <c r="H28" s="69">
        <f>SUM(G25:G25)</f>
        <v>131625</v>
      </c>
    </row>
    <row r="29" spans="1:10" s="15" customFormat="1">
      <c r="E29" s="28">
        <f>C29-D29</f>
        <v>0</v>
      </c>
      <c r="F29" s="65" t="s">
        <v>219</v>
      </c>
      <c r="G29" s="69"/>
      <c r="H29" s="72">
        <f>H27-H28</f>
        <v>1215000</v>
      </c>
      <c r="J29" s="15" t="s">
        <v>634</v>
      </c>
    </row>
    <row r="30" spans="1:10" s="15" customFormat="1"/>
    <row r="31" spans="1:10" s="15" customFormat="1">
      <c r="F31" s="15" t="s">
        <v>1033</v>
      </c>
    </row>
    <row r="32" spans="1:10" s="26" customFormat="1"/>
    <row r="34" spans="1:10" s="15" customFormat="1">
      <c r="A34" s="104" t="s">
        <v>215</v>
      </c>
      <c r="B34" s="104"/>
      <c r="C34" s="104"/>
      <c r="D34" s="104"/>
      <c r="E34" s="104"/>
      <c r="F34" s="104"/>
      <c r="G34" s="104"/>
      <c r="H34" s="104"/>
    </row>
    <row r="35" spans="1:10" s="15" customFormat="1" ht="9" customHeight="1"/>
    <row r="36" spans="1:10" s="15" customFormat="1">
      <c r="A36" s="15" t="s">
        <v>3</v>
      </c>
      <c r="B36" s="15" t="s">
        <v>891</v>
      </c>
    </row>
    <row r="37" spans="1:10" s="15" customFormat="1">
      <c r="A37" s="15" t="s">
        <v>208</v>
      </c>
      <c r="B37" s="15" t="s">
        <v>217</v>
      </c>
    </row>
    <row r="38" spans="1:10" s="15" customFormat="1"/>
    <row r="39" spans="1:10" s="15" customFormat="1">
      <c r="A39" s="68" t="s">
        <v>4</v>
      </c>
      <c r="B39" s="68" t="s">
        <v>209</v>
      </c>
      <c r="C39" s="68" t="s">
        <v>5</v>
      </c>
      <c r="D39" s="68" t="s">
        <v>210</v>
      </c>
      <c r="E39" s="68" t="s">
        <v>211</v>
      </c>
      <c r="F39" s="68" t="s">
        <v>212</v>
      </c>
      <c r="G39" s="68" t="s">
        <v>218</v>
      </c>
      <c r="H39" s="68" t="s">
        <v>213</v>
      </c>
    </row>
    <row r="40" spans="1:10" s="15" customFormat="1">
      <c r="A40" s="15">
        <v>1</v>
      </c>
      <c r="B40" s="15" t="s">
        <v>1039</v>
      </c>
      <c r="C40" s="28">
        <v>70000</v>
      </c>
      <c r="D40" s="28">
        <v>5875</v>
      </c>
      <c r="E40" s="28">
        <f>C40-D40</f>
        <v>64125</v>
      </c>
      <c r="F40" s="28">
        <v>32</v>
      </c>
      <c r="G40" s="69">
        <f>D40*F40</f>
        <v>188000</v>
      </c>
      <c r="H40" s="69">
        <f>C40*F40</f>
        <v>2240000</v>
      </c>
    </row>
    <row r="41" spans="1:10" s="15" customFormat="1">
      <c r="C41" s="28"/>
      <c r="D41" s="28"/>
      <c r="E41" s="28"/>
      <c r="G41" s="69"/>
      <c r="H41" s="69"/>
    </row>
    <row r="42" spans="1:10" s="15" customFormat="1">
      <c r="E42" s="28">
        <f>C42-D42</f>
        <v>0</v>
      </c>
      <c r="F42" s="70" t="s">
        <v>214</v>
      </c>
      <c r="G42" s="69"/>
      <c r="H42" s="71">
        <f>SUM(H40:H41)</f>
        <v>2240000</v>
      </c>
    </row>
    <row r="43" spans="1:10" s="15" customFormat="1">
      <c r="E43" s="28">
        <f>C43-D43</f>
        <v>0</v>
      </c>
      <c r="F43" s="70" t="s">
        <v>210</v>
      </c>
      <c r="G43" s="69"/>
      <c r="H43" s="69">
        <f>SUM(G40:G40)</f>
        <v>188000</v>
      </c>
    </row>
    <row r="44" spans="1:10" s="15" customFormat="1">
      <c r="E44" s="28">
        <f>C44-D44</f>
        <v>0</v>
      </c>
      <c r="F44" s="65" t="s">
        <v>219</v>
      </c>
      <c r="G44" s="69"/>
      <c r="H44" s="72">
        <f>H42-H43</f>
        <v>2052000</v>
      </c>
      <c r="J44" s="15" t="s">
        <v>634</v>
      </c>
    </row>
    <row r="45" spans="1:10" s="15" customFormat="1"/>
    <row r="46" spans="1:10" s="15" customFormat="1">
      <c r="F46" s="15" t="s">
        <v>1064</v>
      </c>
    </row>
  </sheetData>
  <mergeCells count="3">
    <mergeCell ref="A4:H4"/>
    <mergeCell ref="A19:H19"/>
    <mergeCell ref="A34:H34"/>
  </mergeCells>
  <pageMargins left="0.7" right="0.7" top="0.75" bottom="0.75" header="0.3" footer="0.3"/>
  <pageSetup scale="7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showGridLines="0" workbookViewId="0">
      <pane ySplit="3" topLeftCell="A40" activePane="bottomLeft" state="frozen"/>
      <selection pane="bottomLeft" activeCell="J53" sqref="J5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919</v>
      </c>
    </row>
    <row r="2" spans="1:10" s="15" customFormat="1">
      <c r="A2" s="15" t="s">
        <v>207</v>
      </c>
      <c r="H2" s="15" t="s">
        <v>263</v>
      </c>
      <c r="I2" s="15" t="s">
        <v>50</v>
      </c>
    </row>
    <row r="3" spans="1:10" s="15" customFormat="1">
      <c r="H3" s="15" t="s">
        <v>264</v>
      </c>
      <c r="I3" s="18" t="s">
        <v>920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924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177</v>
      </c>
      <c r="C10" s="28">
        <v>48000</v>
      </c>
      <c r="D10" s="28">
        <v>5300</v>
      </c>
      <c r="E10" s="28">
        <f>C10-D10</f>
        <v>42700</v>
      </c>
      <c r="F10" s="15">
        <v>36</v>
      </c>
      <c r="G10" s="69">
        <f>D10*F10</f>
        <v>190800</v>
      </c>
      <c r="H10" s="69">
        <f>C10*F10</f>
        <v>1728000</v>
      </c>
    </row>
    <row r="11" spans="1:10" s="15" customFormat="1">
      <c r="A11" s="15">
        <v>2</v>
      </c>
      <c r="B11" s="15" t="s">
        <v>732</v>
      </c>
      <c r="C11" s="28">
        <v>45000</v>
      </c>
      <c r="D11" s="28">
        <v>5625</v>
      </c>
      <c r="E11" s="28">
        <f>C11-D11</f>
        <v>39375</v>
      </c>
      <c r="F11" s="15">
        <v>36</v>
      </c>
      <c r="G11" s="69">
        <f>D11*F11</f>
        <v>202500</v>
      </c>
      <c r="H11" s="69">
        <f>C11*F11</f>
        <v>1620000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C13" s="28"/>
      <c r="D13" s="28"/>
      <c r="E13" s="28"/>
      <c r="G13" s="69"/>
      <c r="H13" s="69"/>
    </row>
    <row r="14" spans="1:10" s="15" customFormat="1">
      <c r="E14" s="28">
        <f>C14-D14</f>
        <v>0</v>
      </c>
      <c r="F14" s="70" t="s">
        <v>214</v>
      </c>
      <c r="G14" s="69"/>
      <c r="H14" s="71">
        <f>SUM(H10:H13)</f>
        <v>3348000</v>
      </c>
    </row>
    <row r="15" spans="1:10" s="15" customFormat="1">
      <c r="E15" s="28">
        <f>C15-D15</f>
        <v>0</v>
      </c>
      <c r="F15" s="70" t="s">
        <v>210</v>
      </c>
      <c r="G15" s="69"/>
      <c r="H15" s="69">
        <f>SUM(G10:G11)</f>
        <v>393300</v>
      </c>
    </row>
    <row r="16" spans="1:10" s="15" customFormat="1">
      <c r="E16" s="28">
        <f>C16-D16</f>
        <v>0</v>
      </c>
      <c r="F16" s="65" t="s">
        <v>219</v>
      </c>
      <c r="G16" s="69"/>
      <c r="H16" s="72">
        <f>H14-H15</f>
        <v>2954700</v>
      </c>
      <c r="J16" s="15" t="s">
        <v>634</v>
      </c>
    </row>
    <row r="17" spans="1:8" s="15" customFormat="1"/>
    <row r="18" spans="1:8" s="15" customFormat="1">
      <c r="F18" s="15" t="s">
        <v>888</v>
      </c>
    </row>
    <row r="19" spans="1:8" s="15" customFormat="1"/>
    <row r="20" spans="1:8" s="26" customFormat="1"/>
    <row r="22" spans="1:8" s="15" customFormat="1">
      <c r="A22" s="104" t="s">
        <v>215</v>
      </c>
      <c r="B22" s="104"/>
      <c r="C22" s="104"/>
      <c r="D22" s="104"/>
      <c r="E22" s="104"/>
      <c r="F22" s="104"/>
      <c r="G22" s="104"/>
      <c r="H22" s="104"/>
    </row>
    <row r="23" spans="1:8" s="15" customFormat="1" ht="9" customHeight="1"/>
    <row r="24" spans="1:8" s="15" customFormat="1">
      <c r="A24" s="15" t="s">
        <v>3</v>
      </c>
      <c r="B24" s="15" t="s">
        <v>924</v>
      </c>
    </row>
    <row r="25" spans="1:8" s="15" customFormat="1">
      <c r="A25" s="15" t="s">
        <v>208</v>
      </c>
      <c r="B25" s="15" t="s">
        <v>217</v>
      </c>
    </row>
    <row r="26" spans="1:8" s="15" customFormat="1"/>
    <row r="27" spans="1:8" s="15" customFormat="1">
      <c r="A27" s="68" t="s">
        <v>4</v>
      </c>
      <c r="B27" s="68" t="s">
        <v>209</v>
      </c>
      <c r="C27" s="68" t="s">
        <v>5</v>
      </c>
      <c r="D27" s="68" t="s">
        <v>210</v>
      </c>
      <c r="E27" s="68" t="s">
        <v>211</v>
      </c>
      <c r="F27" s="68" t="s">
        <v>212</v>
      </c>
      <c r="G27" s="68" t="s">
        <v>218</v>
      </c>
      <c r="H27" s="68" t="s">
        <v>213</v>
      </c>
    </row>
    <row r="28" spans="1:8" s="15" customFormat="1">
      <c r="A28" s="15">
        <v>1</v>
      </c>
      <c r="B28" s="15" t="s">
        <v>998</v>
      </c>
      <c r="C28" s="28">
        <v>90000</v>
      </c>
      <c r="D28" s="28">
        <v>5800</v>
      </c>
      <c r="E28" s="28">
        <f>C28-D28</f>
        <v>84200</v>
      </c>
      <c r="F28" s="15">
        <v>35</v>
      </c>
      <c r="G28" s="69">
        <f>D28*F28</f>
        <v>203000</v>
      </c>
      <c r="H28" s="69">
        <f>C28*F28</f>
        <v>3150000</v>
      </c>
    </row>
    <row r="29" spans="1:8" s="15" customFormat="1">
      <c r="C29" s="28"/>
      <c r="D29" s="28"/>
      <c r="E29" s="28"/>
      <c r="G29" s="69"/>
      <c r="H29" s="69"/>
    </row>
    <row r="30" spans="1:8" s="15" customFormat="1">
      <c r="C30" s="28"/>
      <c r="D30" s="28"/>
      <c r="E30" s="28"/>
      <c r="G30" s="69"/>
      <c r="H30" s="69"/>
    </row>
    <row r="31" spans="1:8" s="15" customFormat="1">
      <c r="E31" s="28">
        <f>C31-D31</f>
        <v>0</v>
      </c>
      <c r="F31" s="70" t="s">
        <v>214</v>
      </c>
      <c r="G31" s="69"/>
      <c r="H31" s="71">
        <f>SUM(H28:H30)</f>
        <v>3150000</v>
      </c>
    </row>
    <row r="32" spans="1:8" s="15" customFormat="1">
      <c r="E32" s="28">
        <f>C32-D32</f>
        <v>0</v>
      </c>
      <c r="F32" s="70" t="s">
        <v>210</v>
      </c>
      <c r="G32" s="69"/>
      <c r="H32" s="69">
        <f>SUM(G28:G28)</f>
        <v>203000</v>
      </c>
    </row>
    <row r="33" spans="1:10" s="15" customFormat="1">
      <c r="E33" s="28">
        <f>C33-D33</f>
        <v>0</v>
      </c>
      <c r="F33" s="65" t="s">
        <v>219</v>
      </c>
      <c r="G33" s="69"/>
      <c r="H33" s="72">
        <f>H31-H32</f>
        <v>2947000</v>
      </c>
      <c r="J33" s="15" t="s">
        <v>634</v>
      </c>
    </row>
    <row r="34" spans="1:10" s="15" customFormat="1"/>
    <row r="35" spans="1:10" s="15" customFormat="1">
      <c r="F35" s="15" t="s">
        <v>997</v>
      </c>
    </row>
    <row r="36" spans="1:10" s="26" customFormat="1"/>
    <row r="38" spans="1:10" s="15" customFormat="1">
      <c r="A38" s="104" t="s">
        <v>215</v>
      </c>
      <c r="B38" s="104"/>
      <c r="C38" s="104"/>
      <c r="D38" s="104"/>
      <c r="E38" s="104"/>
      <c r="F38" s="104"/>
      <c r="G38" s="104"/>
      <c r="H38" s="104"/>
    </row>
    <row r="39" spans="1:10" s="15" customFormat="1" ht="9" customHeight="1"/>
    <row r="40" spans="1:10" s="15" customFormat="1">
      <c r="A40" s="15" t="s">
        <v>3</v>
      </c>
      <c r="B40" s="15" t="s">
        <v>924</v>
      </c>
    </row>
    <row r="41" spans="1:10" s="15" customFormat="1">
      <c r="A41" s="15" t="s">
        <v>208</v>
      </c>
      <c r="B41" s="15" t="s">
        <v>217</v>
      </c>
    </row>
    <row r="42" spans="1:10" s="15" customFormat="1"/>
    <row r="43" spans="1:10" s="15" customFormat="1">
      <c r="A43" s="68" t="s">
        <v>4</v>
      </c>
      <c r="B43" s="68" t="s">
        <v>209</v>
      </c>
      <c r="C43" s="68" t="s">
        <v>5</v>
      </c>
      <c r="D43" s="68" t="s">
        <v>210</v>
      </c>
      <c r="E43" s="68" t="s">
        <v>211</v>
      </c>
      <c r="F43" s="68" t="s">
        <v>212</v>
      </c>
      <c r="G43" s="68" t="s">
        <v>218</v>
      </c>
      <c r="H43" s="68" t="s">
        <v>213</v>
      </c>
    </row>
    <row r="44" spans="1:10" s="15" customFormat="1">
      <c r="A44" s="15">
        <v>1</v>
      </c>
      <c r="B44" s="15" t="s">
        <v>1044</v>
      </c>
      <c r="C44" s="28">
        <v>38000</v>
      </c>
      <c r="D44" s="28">
        <v>4825</v>
      </c>
      <c r="E44" s="28">
        <f>C44-D44</f>
        <v>33175</v>
      </c>
      <c r="F44" s="28">
        <v>36</v>
      </c>
      <c r="G44" s="69">
        <f>D44*F44</f>
        <v>173700</v>
      </c>
      <c r="H44" s="69">
        <f>C44*F44</f>
        <v>1368000</v>
      </c>
    </row>
    <row r="45" spans="1:10" s="15" customFormat="1">
      <c r="A45" s="15">
        <v>2</v>
      </c>
      <c r="B45" s="15" t="s">
        <v>1045</v>
      </c>
      <c r="C45" s="28">
        <v>40000</v>
      </c>
      <c r="D45" s="28">
        <v>5300</v>
      </c>
      <c r="E45" s="28">
        <f t="shared" ref="E45:E48" si="0">C45-D45</f>
        <v>34700</v>
      </c>
      <c r="F45" s="28">
        <v>36</v>
      </c>
      <c r="G45" s="69">
        <f t="shared" ref="G45:G48" si="1">D45*F45</f>
        <v>190800</v>
      </c>
      <c r="H45" s="69">
        <f t="shared" ref="H45:H48" si="2">C45*F45</f>
        <v>1440000</v>
      </c>
    </row>
    <row r="46" spans="1:10" s="15" customFormat="1">
      <c r="A46" s="15">
        <v>3</v>
      </c>
      <c r="B46" s="15" t="s">
        <v>1046</v>
      </c>
      <c r="C46" s="28">
        <v>38000</v>
      </c>
      <c r="D46" s="28">
        <v>5300</v>
      </c>
      <c r="E46" s="28">
        <f t="shared" si="0"/>
        <v>32700</v>
      </c>
      <c r="F46" s="28">
        <v>36</v>
      </c>
      <c r="G46" s="69">
        <f t="shared" si="1"/>
        <v>190800</v>
      </c>
      <c r="H46" s="69">
        <f t="shared" si="2"/>
        <v>1368000</v>
      </c>
    </row>
    <row r="47" spans="1:10" s="15" customFormat="1">
      <c r="A47" s="15">
        <v>4</v>
      </c>
      <c r="B47" s="15" t="s">
        <v>1047</v>
      </c>
      <c r="C47" s="28">
        <v>38000</v>
      </c>
      <c r="D47" s="28">
        <v>4625</v>
      </c>
      <c r="E47" s="28">
        <f t="shared" si="0"/>
        <v>33375</v>
      </c>
      <c r="F47" s="28">
        <v>36</v>
      </c>
      <c r="G47" s="69">
        <f t="shared" si="1"/>
        <v>166500</v>
      </c>
      <c r="H47" s="69">
        <f t="shared" si="2"/>
        <v>1368000</v>
      </c>
    </row>
    <row r="48" spans="1:10" s="15" customFormat="1">
      <c r="A48" s="15">
        <v>5</v>
      </c>
      <c r="B48" s="15" t="s">
        <v>1048</v>
      </c>
      <c r="C48" s="28">
        <v>40000</v>
      </c>
      <c r="D48" s="28">
        <v>4625</v>
      </c>
      <c r="E48" s="28">
        <f t="shared" si="0"/>
        <v>35375</v>
      </c>
      <c r="F48" s="28">
        <v>36</v>
      </c>
      <c r="G48" s="69">
        <f t="shared" si="1"/>
        <v>166500</v>
      </c>
      <c r="H48" s="69">
        <f t="shared" si="2"/>
        <v>1440000</v>
      </c>
    </row>
    <row r="49" spans="3:10" s="15" customFormat="1">
      <c r="C49" s="28"/>
      <c r="D49" s="28"/>
      <c r="E49" s="28"/>
      <c r="G49" s="69"/>
      <c r="H49" s="69"/>
    </row>
    <row r="50" spans="3:10" s="15" customFormat="1">
      <c r="C50" s="28"/>
      <c r="D50" s="28"/>
      <c r="E50" s="28"/>
      <c r="G50" s="69"/>
      <c r="H50" s="69"/>
    </row>
    <row r="51" spans="3:10" s="15" customFormat="1">
      <c r="E51" s="28">
        <f>C51-D51</f>
        <v>0</v>
      </c>
      <c r="F51" s="70" t="s">
        <v>214</v>
      </c>
      <c r="G51" s="69"/>
      <c r="H51" s="71">
        <f>SUM(H44:H48)</f>
        <v>6984000</v>
      </c>
    </row>
    <row r="52" spans="3:10" s="15" customFormat="1">
      <c r="E52" s="28">
        <f>C52-D52</f>
        <v>0</v>
      </c>
      <c r="F52" s="70" t="s">
        <v>210</v>
      </c>
      <c r="G52" s="69"/>
      <c r="H52" s="69">
        <f>SUM(G44:G48)</f>
        <v>888300</v>
      </c>
    </row>
    <row r="53" spans="3:10" s="15" customFormat="1">
      <c r="E53" s="28">
        <f>C53-D53</f>
        <v>0</v>
      </c>
      <c r="F53" s="65" t="s">
        <v>219</v>
      </c>
      <c r="G53" s="69"/>
      <c r="H53" s="72">
        <f>H51-H52</f>
        <v>6095700</v>
      </c>
      <c r="J53" s="15" t="s">
        <v>634</v>
      </c>
    </row>
    <row r="54" spans="3:10" s="15" customFormat="1"/>
    <row r="55" spans="3:10" s="15" customFormat="1">
      <c r="F55" s="15" t="s">
        <v>1064</v>
      </c>
    </row>
  </sheetData>
  <mergeCells count="3">
    <mergeCell ref="A4:H4"/>
    <mergeCell ref="A22:H22"/>
    <mergeCell ref="A38:H38"/>
  </mergeCells>
  <pageMargins left="0.7" right="0.7" top="0.75" bottom="0.75" header="0.3" footer="0.3"/>
  <pageSetup scale="7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GridLines="0" workbookViewId="0">
      <pane ySplit="3" topLeftCell="A34" activePane="bottomLeft" state="frozen"/>
      <selection pane="bottomLeft" activeCell="I3" sqref="I3"/>
    </sheetView>
  </sheetViews>
  <sheetFormatPr defaultRowHeight="15"/>
  <cols>
    <col min="1" max="1" width="11.140625" style="15" customWidth="1"/>
    <col min="2" max="2" width="14.140625" style="15" customWidth="1"/>
    <col min="3" max="3" width="16.140625" style="15" customWidth="1"/>
    <col min="4" max="4" width="21" style="15" customWidth="1"/>
    <col min="5" max="5" width="13.42578125" style="15" customWidth="1"/>
    <col min="6" max="6" width="9.140625" style="15"/>
    <col min="7" max="7" width="14.42578125" style="15" bestFit="1" customWidth="1"/>
    <col min="8" max="8" width="16.7109375" style="15" bestFit="1" customWidth="1"/>
    <col min="9" max="16384" width="9.140625" style="15"/>
  </cols>
  <sheetData>
    <row r="1" spans="1:10">
      <c r="A1" s="65" t="s">
        <v>206</v>
      </c>
      <c r="H1" s="15" t="s">
        <v>262</v>
      </c>
      <c r="I1" s="18" t="s">
        <v>534</v>
      </c>
    </row>
    <row r="2" spans="1:10">
      <c r="A2" s="15" t="s">
        <v>207</v>
      </c>
      <c r="H2" s="15" t="s">
        <v>263</v>
      </c>
      <c r="I2" s="15" t="s">
        <v>266</v>
      </c>
    </row>
    <row r="3" spans="1:10">
      <c r="H3" s="15" t="s">
        <v>264</v>
      </c>
      <c r="I3" s="18" t="s">
        <v>535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337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170</v>
      </c>
      <c r="C10" s="40">
        <v>79000</v>
      </c>
      <c r="D10" s="40">
        <v>8250</v>
      </c>
      <c r="E10" s="40">
        <f>C10-D10</f>
        <v>70750</v>
      </c>
      <c r="F10" s="40">
        <v>35</v>
      </c>
      <c r="G10" s="42">
        <f>D10*F10</f>
        <v>288750</v>
      </c>
      <c r="H10" s="42">
        <f>C10*F10</f>
        <v>2765000</v>
      </c>
    </row>
    <row r="11" spans="1:10" s="37" customFormat="1">
      <c r="A11" s="37">
        <v>2</v>
      </c>
      <c r="B11" s="37" t="s">
        <v>173</v>
      </c>
      <c r="C11" s="40">
        <v>60000</v>
      </c>
      <c r="D11" s="40">
        <v>5800</v>
      </c>
      <c r="E11" s="40">
        <f>C11-D11</f>
        <v>54200</v>
      </c>
      <c r="F11" s="40">
        <v>35</v>
      </c>
      <c r="G11" s="42">
        <f>D11*F11</f>
        <v>203000</v>
      </c>
      <c r="H11" s="42">
        <f>C11*F11</f>
        <v>2100000</v>
      </c>
    </row>
    <row r="12" spans="1:10" s="37" customFormat="1">
      <c r="C12" s="40"/>
      <c r="D12" s="40"/>
      <c r="E12" s="40"/>
      <c r="F12" s="40"/>
      <c r="G12" s="42"/>
      <c r="H12" s="42"/>
    </row>
    <row r="13" spans="1:10" s="37" customFormat="1">
      <c r="E13" s="40">
        <f>C13-D13</f>
        <v>0</v>
      </c>
      <c r="F13" s="43" t="s">
        <v>214</v>
      </c>
      <c r="G13" s="42"/>
      <c r="H13" s="44">
        <f>SUM(H10:H11)</f>
        <v>4865000</v>
      </c>
    </row>
    <row r="14" spans="1:10" s="37" customFormat="1">
      <c r="E14" s="40">
        <f>C14-D14</f>
        <v>0</v>
      </c>
      <c r="F14" s="43" t="s">
        <v>210</v>
      </c>
      <c r="G14" s="42"/>
      <c r="H14" s="42">
        <f>SUM(G10:G11)</f>
        <v>491750</v>
      </c>
    </row>
    <row r="15" spans="1:10" s="37" customFormat="1">
      <c r="E15" s="40">
        <f>C15-D15</f>
        <v>0</v>
      </c>
      <c r="F15" s="45" t="s">
        <v>219</v>
      </c>
      <c r="G15" s="42"/>
      <c r="H15" s="46">
        <f>H13-H14</f>
        <v>4373250</v>
      </c>
      <c r="J15" s="37" t="s">
        <v>330</v>
      </c>
    </row>
    <row r="16" spans="1:10" s="37" customFormat="1"/>
    <row r="17" spans="1:10" s="37" customFormat="1">
      <c r="F17" s="37" t="s">
        <v>340</v>
      </c>
    </row>
    <row r="18" spans="1:10" s="26" customFormat="1"/>
    <row r="19" spans="1:10" s="37" customFormat="1"/>
    <row r="20" spans="1:10" s="37" customFormat="1">
      <c r="A20" s="105" t="s">
        <v>215</v>
      </c>
      <c r="B20" s="105"/>
      <c r="C20" s="105"/>
      <c r="D20" s="105"/>
      <c r="E20" s="105"/>
      <c r="F20" s="105"/>
      <c r="G20" s="105"/>
      <c r="H20" s="105"/>
    </row>
    <row r="21" spans="1:10" s="37" customFormat="1" ht="9" customHeight="1"/>
    <row r="22" spans="1:10" s="37" customFormat="1">
      <c r="A22" s="37" t="s">
        <v>3</v>
      </c>
      <c r="B22" s="37" t="s">
        <v>337</v>
      </c>
    </row>
    <row r="23" spans="1:10" s="37" customFormat="1">
      <c r="A23" s="37" t="s">
        <v>208</v>
      </c>
      <c r="B23" s="37" t="s">
        <v>217</v>
      </c>
    </row>
    <row r="24" spans="1:10" s="37" customFormat="1"/>
    <row r="25" spans="1:10" s="37" customFormat="1">
      <c r="A25" s="38" t="s">
        <v>4</v>
      </c>
      <c r="B25" s="38" t="s">
        <v>209</v>
      </c>
      <c r="C25" s="38" t="s">
        <v>5</v>
      </c>
      <c r="D25" s="38" t="s">
        <v>210</v>
      </c>
      <c r="E25" s="38" t="s">
        <v>211</v>
      </c>
      <c r="F25" s="38" t="s">
        <v>212</v>
      </c>
      <c r="G25" s="38" t="s">
        <v>218</v>
      </c>
      <c r="H25" s="38" t="s">
        <v>213</v>
      </c>
    </row>
    <row r="26" spans="1:10" s="37" customFormat="1">
      <c r="A26" s="37">
        <v>1</v>
      </c>
      <c r="B26" s="40" t="s">
        <v>172</v>
      </c>
      <c r="C26" s="40">
        <v>68000</v>
      </c>
      <c r="D26" s="40">
        <v>8250</v>
      </c>
      <c r="E26" s="40">
        <f>C26-D26</f>
        <v>59750</v>
      </c>
      <c r="F26" s="40">
        <v>36</v>
      </c>
      <c r="G26" s="42">
        <f>D26*F26</f>
        <v>297000</v>
      </c>
      <c r="H26" s="42">
        <f>C26*F26</f>
        <v>2448000</v>
      </c>
    </row>
    <row r="27" spans="1:10" s="37" customFormat="1">
      <c r="C27" s="40"/>
      <c r="D27" s="40"/>
      <c r="E27" s="40"/>
      <c r="F27" s="40"/>
      <c r="G27" s="42"/>
      <c r="H27" s="42"/>
    </row>
    <row r="28" spans="1:10" s="37" customFormat="1">
      <c r="E28" s="40">
        <f>C28-D28</f>
        <v>0</v>
      </c>
      <c r="F28" s="43" t="s">
        <v>214</v>
      </c>
      <c r="G28" s="42"/>
      <c r="H28" s="44">
        <f>SUM(H26:H26)</f>
        <v>2448000</v>
      </c>
    </row>
    <row r="29" spans="1:10" s="37" customFormat="1">
      <c r="E29" s="40">
        <f>C29-D29</f>
        <v>0</v>
      </c>
      <c r="F29" s="43" t="s">
        <v>210</v>
      </c>
      <c r="G29" s="42"/>
      <c r="H29" s="42">
        <f>SUM(G26:G26)</f>
        <v>297000</v>
      </c>
    </row>
    <row r="30" spans="1:10" s="37" customFormat="1">
      <c r="E30" s="40">
        <f>C30-D30</f>
        <v>0</v>
      </c>
      <c r="F30" s="45" t="s">
        <v>219</v>
      </c>
      <c r="G30" s="42"/>
      <c r="H30" s="46">
        <f>H28-H29</f>
        <v>2151000</v>
      </c>
      <c r="J30" s="37" t="s">
        <v>634</v>
      </c>
    </row>
    <row r="31" spans="1:10" s="37" customFormat="1"/>
    <row r="32" spans="1:10" s="37" customFormat="1">
      <c r="F32" s="37" t="s">
        <v>529</v>
      </c>
    </row>
    <row r="33" spans="1:10" s="26" customFormat="1"/>
    <row r="35" spans="1:10">
      <c r="A35" s="104" t="s">
        <v>215</v>
      </c>
      <c r="B35" s="104"/>
      <c r="C35" s="104"/>
      <c r="D35" s="104"/>
      <c r="E35" s="104"/>
      <c r="F35" s="104"/>
      <c r="G35" s="104"/>
      <c r="H35" s="104"/>
    </row>
    <row r="36" spans="1:10" ht="9" customHeight="1"/>
    <row r="37" spans="1:10">
      <c r="A37" s="15" t="s">
        <v>3</v>
      </c>
      <c r="B37" s="15" t="s">
        <v>337</v>
      </c>
    </row>
    <row r="38" spans="1:10">
      <c r="A38" s="15" t="s">
        <v>208</v>
      </c>
      <c r="B38" s="15" t="s">
        <v>217</v>
      </c>
    </row>
    <row r="40" spans="1:10">
      <c r="A40" s="68" t="s">
        <v>4</v>
      </c>
      <c r="B40" s="68" t="s">
        <v>209</v>
      </c>
      <c r="C40" s="68" t="s">
        <v>5</v>
      </c>
      <c r="D40" s="68" t="s">
        <v>210</v>
      </c>
      <c r="E40" s="68" t="s">
        <v>211</v>
      </c>
      <c r="F40" s="68" t="s">
        <v>212</v>
      </c>
      <c r="G40" s="68" t="s">
        <v>218</v>
      </c>
      <c r="H40" s="68" t="s">
        <v>213</v>
      </c>
    </row>
    <row r="41" spans="1:10">
      <c r="A41" s="15">
        <v>1</v>
      </c>
      <c r="B41" s="15" t="s">
        <v>1026</v>
      </c>
      <c r="C41" s="28">
        <v>73000</v>
      </c>
      <c r="D41" s="28">
        <v>5800</v>
      </c>
      <c r="E41" s="28">
        <f>C41-D41</f>
        <v>67200</v>
      </c>
      <c r="F41" s="28"/>
      <c r="G41" s="69">
        <f>D41*F41</f>
        <v>0</v>
      </c>
      <c r="H41" s="69">
        <f>C41*F41</f>
        <v>0</v>
      </c>
    </row>
    <row r="42" spans="1:10">
      <c r="C42" s="28"/>
      <c r="D42" s="28"/>
      <c r="E42" s="28"/>
      <c r="F42" s="28"/>
      <c r="G42" s="69"/>
      <c r="H42" s="69"/>
    </row>
    <row r="43" spans="1:10">
      <c r="E43" s="28">
        <f>C43-D43</f>
        <v>0</v>
      </c>
      <c r="F43" s="70" t="s">
        <v>214</v>
      </c>
      <c r="G43" s="69"/>
      <c r="H43" s="71">
        <f>SUM(H41:H41)</f>
        <v>0</v>
      </c>
    </row>
    <row r="44" spans="1:10">
      <c r="E44" s="28">
        <f>C44-D44</f>
        <v>0</v>
      </c>
      <c r="F44" s="70" t="s">
        <v>210</v>
      </c>
      <c r="G44" s="69"/>
      <c r="H44" s="69">
        <f>SUM(G41:G41)</f>
        <v>0</v>
      </c>
    </row>
    <row r="45" spans="1:10">
      <c r="E45" s="28">
        <f>C45-D45</f>
        <v>0</v>
      </c>
      <c r="F45" s="65" t="s">
        <v>219</v>
      </c>
      <c r="G45" s="69"/>
      <c r="H45" s="72">
        <f>H43-H44</f>
        <v>0</v>
      </c>
      <c r="J45" s="15" t="s">
        <v>533</v>
      </c>
    </row>
    <row r="47" spans="1:10">
      <c r="F47" s="15" t="s">
        <v>1033</v>
      </c>
    </row>
  </sheetData>
  <mergeCells count="3">
    <mergeCell ref="A4:H4"/>
    <mergeCell ref="A20:H20"/>
    <mergeCell ref="A35:H35"/>
  </mergeCells>
  <pageMargins left="0.7" right="0.7" top="0.75" bottom="0.75" header="0.3" footer="0.3"/>
  <pageSetup scale="7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showGridLines="0" workbookViewId="0">
      <pane ySplit="3" topLeftCell="A22" activePane="bottomLeft" state="frozen"/>
      <selection pane="bottomLeft" activeCell="J32" sqref="J3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972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973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974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966</v>
      </c>
      <c r="C10" s="28">
        <v>80000</v>
      </c>
      <c r="D10" s="28">
        <v>8500</v>
      </c>
      <c r="E10" s="28">
        <f>C10-D10</f>
        <v>71500</v>
      </c>
      <c r="F10" s="15">
        <v>36</v>
      </c>
      <c r="G10" s="69">
        <f>D10*F10</f>
        <v>306000</v>
      </c>
      <c r="H10" s="69">
        <f>C10*F10</f>
        <v>2880000</v>
      </c>
    </row>
    <row r="11" spans="1:10" s="15" customFormat="1">
      <c r="A11" s="15">
        <v>2</v>
      </c>
      <c r="B11" s="15" t="s">
        <v>967</v>
      </c>
      <c r="C11" s="28">
        <v>80000</v>
      </c>
      <c r="D11" s="28">
        <v>8500</v>
      </c>
      <c r="E11" s="28">
        <f>C11-D11</f>
        <v>71500</v>
      </c>
      <c r="F11" s="15">
        <v>36</v>
      </c>
      <c r="G11" s="69">
        <f>D11*F11</f>
        <v>306000</v>
      </c>
      <c r="H11" s="69">
        <f>C11*F11</f>
        <v>2880000</v>
      </c>
    </row>
    <row r="12" spans="1:10" s="15" customFormat="1">
      <c r="A12" s="15">
        <v>3</v>
      </c>
      <c r="B12" s="15" t="s">
        <v>968</v>
      </c>
      <c r="C12" s="28">
        <v>80500</v>
      </c>
      <c r="D12" s="28">
        <v>8150</v>
      </c>
      <c r="E12" s="28">
        <f>C12-D12</f>
        <v>72350</v>
      </c>
      <c r="F12" s="15">
        <v>36</v>
      </c>
      <c r="G12" s="69">
        <f>D12*F12</f>
        <v>293400</v>
      </c>
      <c r="H12" s="69">
        <f>C12*F12</f>
        <v>2898000</v>
      </c>
    </row>
    <row r="13" spans="1:10" s="15" customFormat="1">
      <c r="C13" s="28"/>
      <c r="D13" s="28"/>
      <c r="E13" s="28"/>
      <c r="G13" s="69"/>
      <c r="H13" s="69"/>
    </row>
    <row r="14" spans="1:10" s="15" customFormat="1">
      <c r="E14" s="28">
        <f>C14-D14</f>
        <v>0</v>
      </c>
      <c r="F14" s="70" t="s">
        <v>214</v>
      </c>
      <c r="G14" s="69"/>
      <c r="H14" s="71">
        <f>SUM(H10:H12)</f>
        <v>8658000</v>
      </c>
    </row>
    <row r="15" spans="1:10" s="15" customFormat="1">
      <c r="E15" s="28">
        <f>C15-D15</f>
        <v>0</v>
      </c>
      <c r="F15" s="70" t="s">
        <v>210</v>
      </c>
      <c r="G15" s="69"/>
      <c r="H15" s="69">
        <f>SUM(G10:G12)</f>
        <v>905400</v>
      </c>
    </row>
    <row r="16" spans="1:10" s="15" customFormat="1">
      <c r="E16" s="28">
        <f>C16-D16</f>
        <v>0</v>
      </c>
      <c r="F16" s="65" t="s">
        <v>219</v>
      </c>
      <c r="G16" s="69"/>
      <c r="H16" s="72">
        <f>H14-H15</f>
        <v>7752600</v>
      </c>
      <c r="J16" s="15" t="s">
        <v>634</v>
      </c>
    </row>
    <row r="17" spans="1:10" s="15" customFormat="1"/>
    <row r="18" spans="1:10">
      <c r="F18" s="15" t="s">
        <v>965</v>
      </c>
    </row>
    <row r="19" spans="1:10" s="26" customFormat="1"/>
    <row r="20" spans="1:10" s="15" customFormat="1"/>
    <row r="22" spans="1:10" s="15" customFormat="1">
      <c r="A22" s="104" t="s">
        <v>215</v>
      </c>
      <c r="B22" s="104"/>
      <c r="C22" s="104"/>
      <c r="D22" s="104"/>
      <c r="E22" s="104"/>
      <c r="F22" s="104"/>
      <c r="G22" s="104"/>
      <c r="H22" s="104"/>
    </row>
    <row r="23" spans="1:10" s="15" customFormat="1" ht="9" customHeight="1"/>
    <row r="24" spans="1:10" s="15" customFormat="1">
      <c r="A24" s="15" t="s">
        <v>3</v>
      </c>
      <c r="B24" s="15" t="s">
        <v>974</v>
      </c>
    </row>
    <row r="25" spans="1:10" s="15" customFormat="1">
      <c r="A25" s="15" t="s">
        <v>208</v>
      </c>
      <c r="B25" s="15" t="s">
        <v>217</v>
      </c>
    </row>
    <row r="26" spans="1:10" s="15" customFormat="1"/>
    <row r="27" spans="1:10" s="15" customFormat="1">
      <c r="A27" s="68" t="s">
        <v>4</v>
      </c>
      <c r="B27" s="68" t="s">
        <v>209</v>
      </c>
      <c r="C27" s="68" t="s">
        <v>5</v>
      </c>
      <c r="D27" s="68" t="s">
        <v>210</v>
      </c>
      <c r="E27" s="68" t="s">
        <v>211</v>
      </c>
      <c r="F27" s="68" t="s">
        <v>212</v>
      </c>
      <c r="G27" s="68" t="s">
        <v>218</v>
      </c>
      <c r="H27" s="68" t="s">
        <v>213</v>
      </c>
    </row>
    <row r="28" spans="1:10" s="15" customFormat="1">
      <c r="A28" s="15">
        <v>1</v>
      </c>
      <c r="B28" s="15" t="s">
        <v>1025</v>
      </c>
      <c r="C28" s="28">
        <v>85000</v>
      </c>
      <c r="D28" s="28">
        <v>8500</v>
      </c>
      <c r="E28" s="28">
        <f>C28-D28</f>
        <v>76500</v>
      </c>
      <c r="F28" s="28">
        <v>36</v>
      </c>
      <c r="G28" s="69">
        <f>D28*F28</f>
        <v>306000</v>
      </c>
      <c r="H28" s="69">
        <f>C28*F28</f>
        <v>3060000</v>
      </c>
    </row>
    <row r="29" spans="1:10" s="15" customFormat="1">
      <c r="C29" s="28"/>
      <c r="D29" s="28"/>
      <c r="E29" s="28"/>
      <c r="G29" s="69"/>
      <c r="H29" s="69"/>
    </row>
    <row r="30" spans="1:10" s="15" customFormat="1">
      <c r="E30" s="28">
        <f>C30-D30</f>
        <v>0</v>
      </c>
      <c r="F30" s="70" t="s">
        <v>214</v>
      </c>
      <c r="G30" s="69"/>
      <c r="H30" s="71">
        <f>SUM(H28:H28)</f>
        <v>3060000</v>
      </c>
    </row>
    <row r="31" spans="1:10" s="15" customFormat="1">
      <c r="E31" s="28">
        <f>C31-D31</f>
        <v>0</v>
      </c>
      <c r="F31" s="70" t="s">
        <v>210</v>
      </c>
      <c r="G31" s="69"/>
      <c r="H31" s="69">
        <f>SUM(G28:G28)</f>
        <v>306000</v>
      </c>
    </row>
    <row r="32" spans="1:10" s="15" customFormat="1">
      <c r="E32" s="28">
        <f>C32-D32</f>
        <v>0</v>
      </c>
      <c r="F32" s="65" t="s">
        <v>219</v>
      </c>
      <c r="G32" s="69"/>
      <c r="H32" s="72">
        <f>H30-H31</f>
        <v>2754000</v>
      </c>
      <c r="J32" s="15" t="s">
        <v>634</v>
      </c>
    </row>
    <row r="33" spans="6:6" s="15" customFormat="1"/>
    <row r="34" spans="6:6">
      <c r="F34" s="15" t="s">
        <v>1033</v>
      </c>
    </row>
  </sheetData>
  <mergeCells count="2">
    <mergeCell ref="A4:H4"/>
    <mergeCell ref="A22:H22"/>
  </mergeCells>
  <pageMargins left="0.7" right="0.7" top="0.75" bottom="0.75" header="0.3" footer="0.3"/>
  <pageSetup scale="7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showGridLines="0" workbookViewId="0">
      <pane ySplit="3" topLeftCell="A37" activePane="bottomLeft" state="frozen"/>
      <selection pane="bottomLeft" activeCell="J49" sqref="J49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487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488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486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473</v>
      </c>
      <c r="C10" s="40">
        <v>95000</v>
      </c>
      <c r="D10" s="40">
        <v>5200</v>
      </c>
      <c r="E10" s="40">
        <f>C10-D10</f>
        <v>89800</v>
      </c>
      <c r="F10" s="37">
        <v>19</v>
      </c>
      <c r="G10" s="42">
        <f>D10*F10</f>
        <v>98800</v>
      </c>
      <c r="H10" s="42">
        <f>C10*F10</f>
        <v>1805000</v>
      </c>
    </row>
    <row r="11" spans="1:10" s="37" customFormat="1">
      <c r="A11" s="37">
        <v>2</v>
      </c>
      <c r="B11" s="37" t="s">
        <v>474</v>
      </c>
      <c r="C11" s="40">
        <v>87000</v>
      </c>
      <c r="D11" s="40">
        <v>5200</v>
      </c>
      <c r="E11" s="40">
        <f>C11-D11</f>
        <v>81800</v>
      </c>
      <c r="F11" s="37">
        <v>35</v>
      </c>
      <c r="G11" s="42">
        <f>D11*F11</f>
        <v>182000</v>
      </c>
      <c r="H11" s="42">
        <f>C11*F11</f>
        <v>3045000</v>
      </c>
    </row>
    <row r="12" spans="1:10" s="37" customFormat="1">
      <c r="A12" s="37">
        <v>3</v>
      </c>
      <c r="B12" s="37" t="s">
        <v>475</v>
      </c>
      <c r="C12" s="40">
        <v>87000</v>
      </c>
      <c r="D12" s="40">
        <v>5200</v>
      </c>
      <c r="E12" s="40">
        <f>C12-D12</f>
        <v>81800</v>
      </c>
      <c r="F12" s="37">
        <v>30</v>
      </c>
      <c r="G12" s="42">
        <f>D12*F12</f>
        <v>156000</v>
      </c>
      <c r="H12" s="42">
        <f>C12*F12</f>
        <v>2610000</v>
      </c>
    </row>
    <row r="13" spans="1:10" s="37" customFormat="1">
      <c r="C13" s="40"/>
      <c r="D13" s="40"/>
      <c r="E13" s="40"/>
      <c r="G13" s="42"/>
      <c r="H13" s="42"/>
    </row>
    <row r="14" spans="1:10" s="37" customFormat="1">
      <c r="E14" s="40">
        <f>C14-D14</f>
        <v>0</v>
      </c>
      <c r="F14" s="43" t="s">
        <v>214</v>
      </c>
      <c r="G14" s="42"/>
      <c r="H14" s="44">
        <f>SUM(H10:H12)</f>
        <v>7460000</v>
      </c>
    </row>
    <row r="15" spans="1:10" s="37" customFormat="1">
      <c r="E15" s="40">
        <f>C15-D15</f>
        <v>0</v>
      </c>
      <c r="F15" s="43" t="s">
        <v>210</v>
      </c>
      <c r="G15" s="42"/>
      <c r="H15" s="42">
        <f>SUM(G10:G12)</f>
        <v>436800</v>
      </c>
    </row>
    <row r="16" spans="1:10" s="37" customFormat="1">
      <c r="E16" s="40">
        <f>C16-D16</f>
        <v>0</v>
      </c>
      <c r="F16" s="45" t="s">
        <v>219</v>
      </c>
      <c r="G16" s="42"/>
      <c r="H16" s="46">
        <f>H14-H15</f>
        <v>7023200</v>
      </c>
      <c r="J16" s="37" t="s">
        <v>489</v>
      </c>
    </row>
    <row r="17" spans="1:10" s="37" customFormat="1"/>
    <row r="18" spans="1:10" s="37" customFormat="1">
      <c r="F18" s="37" t="s">
        <v>468</v>
      </c>
    </row>
    <row r="19" spans="1:10" s="37" customFormat="1"/>
    <row r="20" spans="1:10" s="26" customFormat="1"/>
    <row r="21" spans="1:10" s="15" customFormat="1"/>
    <row r="22" spans="1:10" s="15" customFormat="1">
      <c r="A22" s="104" t="s">
        <v>215</v>
      </c>
      <c r="B22" s="104"/>
      <c r="C22" s="104"/>
      <c r="D22" s="104"/>
      <c r="E22" s="104"/>
      <c r="F22" s="104"/>
      <c r="G22" s="104"/>
      <c r="H22" s="104"/>
    </row>
    <row r="23" spans="1:10" s="15" customFormat="1" ht="9" customHeight="1"/>
    <row r="24" spans="1:10" s="15" customFormat="1">
      <c r="A24" s="15" t="s">
        <v>3</v>
      </c>
      <c r="B24" s="15" t="s">
        <v>486</v>
      </c>
    </row>
    <row r="25" spans="1:10" s="15" customFormat="1">
      <c r="A25" s="15" t="s">
        <v>208</v>
      </c>
      <c r="B25" s="15" t="s">
        <v>217</v>
      </c>
    </row>
    <row r="26" spans="1:10" s="15" customFormat="1"/>
    <row r="27" spans="1:10" s="15" customFormat="1">
      <c r="A27" s="68" t="s">
        <v>4</v>
      </c>
      <c r="B27" s="68" t="s">
        <v>209</v>
      </c>
      <c r="C27" s="68" t="s">
        <v>5</v>
      </c>
      <c r="D27" s="68" t="s">
        <v>210</v>
      </c>
      <c r="E27" s="68" t="s">
        <v>211</v>
      </c>
      <c r="F27" s="68" t="s">
        <v>212</v>
      </c>
      <c r="G27" s="68" t="s">
        <v>218</v>
      </c>
      <c r="H27" s="68" t="s">
        <v>213</v>
      </c>
    </row>
    <row r="28" spans="1:10" s="15" customFormat="1">
      <c r="A28" s="15">
        <v>1</v>
      </c>
      <c r="B28" s="15" t="s">
        <v>544</v>
      </c>
      <c r="C28" s="28">
        <v>87000</v>
      </c>
      <c r="D28" s="28">
        <v>5200</v>
      </c>
      <c r="E28" s="28">
        <f>C28-D28</f>
        <v>81800</v>
      </c>
      <c r="F28" s="15">
        <v>36</v>
      </c>
      <c r="G28" s="69">
        <f>D28*F28</f>
        <v>187200</v>
      </c>
      <c r="H28" s="69">
        <f>C28*F28</f>
        <v>3132000</v>
      </c>
    </row>
    <row r="29" spans="1:10" s="15" customFormat="1">
      <c r="C29" s="28"/>
      <c r="D29" s="28"/>
      <c r="E29" s="28"/>
      <c r="G29" s="69"/>
      <c r="H29" s="69"/>
    </row>
    <row r="30" spans="1:10" s="15" customFormat="1">
      <c r="E30" s="28">
        <f>C30-D30</f>
        <v>0</v>
      </c>
      <c r="F30" s="70" t="s">
        <v>214</v>
      </c>
      <c r="G30" s="69"/>
      <c r="H30" s="71">
        <f>SUM(H28:H28)</f>
        <v>3132000</v>
      </c>
    </row>
    <row r="31" spans="1:10" s="15" customFormat="1">
      <c r="E31" s="28">
        <f>C31-D31</f>
        <v>0</v>
      </c>
      <c r="F31" s="70" t="s">
        <v>210</v>
      </c>
      <c r="G31" s="69"/>
      <c r="H31" s="69">
        <f>SUM(G28:G28)</f>
        <v>187200</v>
      </c>
    </row>
    <row r="32" spans="1:10" s="15" customFormat="1">
      <c r="E32" s="28">
        <f>C32-D32</f>
        <v>0</v>
      </c>
      <c r="F32" s="65" t="s">
        <v>219</v>
      </c>
      <c r="G32" s="69"/>
      <c r="H32" s="72">
        <f>H30-H31</f>
        <v>2944800</v>
      </c>
      <c r="J32" s="15" t="s">
        <v>330</v>
      </c>
    </row>
    <row r="33" spans="1:8" s="15" customFormat="1"/>
    <row r="34" spans="1:8" s="15" customFormat="1">
      <c r="F34" s="15" t="s">
        <v>574</v>
      </c>
    </row>
    <row r="35" spans="1:8" s="26" customFormat="1"/>
    <row r="37" spans="1:8" s="15" customFormat="1">
      <c r="A37" s="104" t="s">
        <v>215</v>
      </c>
      <c r="B37" s="104"/>
      <c r="C37" s="104"/>
      <c r="D37" s="104"/>
      <c r="E37" s="104"/>
      <c r="F37" s="104"/>
      <c r="G37" s="104"/>
      <c r="H37" s="104"/>
    </row>
    <row r="38" spans="1:8" s="15" customFormat="1" ht="9" customHeight="1"/>
    <row r="39" spans="1:8" s="15" customFormat="1">
      <c r="A39" s="15" t="s">
        <v>3</v>
      </c>
      <c r="B39" s="15" t="s">
        <v>486</v>
      </c>
    </row>
    <row r="40" spans="1:8" s="15" customFormat="1">
      <c r="A40" s="15" t="s">
        <v>208</v>
      </c>
      <c r="B40" s="15" t="s">
        <v>217</v>
      </c>
    </row>
    <row r="41" spans="1:8" s="15" customFormat="1"/>
    <row r="42" spans="1:8" s="15" customFormat="1">
      <c r="A42" s="68" t="s">
        <v>4</v>
      </c>
      <c r="B42" s="68" t="s">
        <v>209</v>
      </c>
      <c r="C42" s="68" t="s">
        <v>5</v>
      </c>
      <c r="D42" s="68" t="s">
        <v>210</v>
      </c>
      <c r="E42" s="68" t="s">
        <v>211</v>
      </c>
      <c r="F42" s="68" t="s">
        <v>212</v>
      </c>
      <c r="G42" s="68" t="s">
        <v>218</v>
      </c>
      <c r="H42" s="68" t="s">
        <v>213</v>
      </c>
    </row>
    <row r="43" spans="1:8" s="15" customFormat="1">
      <c r="A43" s="15">
        <v>1</v>
      </c>
      <c r="B43" s="15" t="s">
        <v>1024</v>
      </c>
      <c r="C43" s="28">
        <v>95000</v>
      </c>
      <c r="D43" s="28">
        <v>5200</v>
      </c>
      <c r="E43" s="28">
        <f>C43-D43</f>
        <v>89800</v>
      </c>
      <c r="F43" s="15">
        <v>21</v>
      </c>
      <c r="G43" s="69">
        <f>D43*F43</f>
        <v>109200</v>
      </c>
      <c r="H43" s="69">
        <f>C43*F43</f>
        <v>1995000</v>
      </c>
    </row>
    <row r="44" spans="1:8" s="15" customFormat="1">
      <c r="A44" s="15">
        <v>2</v>
      </c>
      <c r="B44" s="15" t="s">
        <v>474</v>
      </c>
      <c r="C44" s="28">
        <v>87000</v>
      </c>
      <c r="D44" s="28">
        <v>5200</v>
      </c>
      <c r="E44" s="28">
        <f t="shared" ref="E44:E45" si="0">C44-D44</f>
        <v>81800</v>
      </c>
      <c r="F44" s="15">
        <v>1</v>
      </c>
      <c r="G44" s="69">
        <f t="shared" ref="G44:G45" si="1">D44*F44</f>
        <v>5200</v>
      </c>
      <c r="H44" s="69">
        <f t="shared" ref="H44:H45" si="2">C44*F44</f>
        <v>87000</v>
      </c>
    </row>
    <row r="45" spans="1:8" s="15" customFormat="1">
      <c r="A45" s="15">
        <v>3</v>
      </c>
      <c r="B45" s="15" t="s">
        <v>473</v>
      </c>
      <c r="C45" s="28">
        <v>95000</v>
      </c>
      <c r="D45" s="28">
        <v>5200</v>
      </c>
      <c r="E45" s="28">
        <f t="shared" si="0"/>
        <v>89800</v>
      </c>
      <c r="F45" s="15">
        <v>13</v>
      </c>
      <c r="G45" s="69">
        <f t="shared" si="1"/>
        <v>67600</v>
      </c>
      <c r="H45" s="69">
        <f t="shared" si="2"/>
        <v>1235000</v>
      </c>
    </row>
    <row r="46" spans="1:8" s="15" customFormat="1">
      <c r="C46" s="28"/>
      <c r="D46" s="28"/>
      <c r="E46" s="28"/>
      <c r="G46" s="69"/>
      <c r="H46" s="69"/>
    </row>
    <row r="47" spans="1:8" s="15" customFormat="1">
      <c r="E47" s="28">
        <f>C47-D47</f>
        <v>0</v>
      </c>
      <c r="F47" s="70" t="s">
        <v>214</v>
      </c>
      <c r="G47" s="69"/>
      <c r="H47" s="71">
        <f>SUM(H43:H45)</f>
        <v>3317000</v>
      </c>
    </row>
    <row r="48" spans="1:8" s="15" customFormat="1">
      <c r="E48" s="28">
        <f>C48-D48</f>
        <v>0</v>
      </c>
      <c r="F48" s="70" t="s">
        <v>210</v>
      </c>
      <c r="G48" s="69"/>
      <c r="H48" s="69">
        <f>SUM(G43:G45)</f>
        <v>182000</v>
      </c>
    </row>
    <row r="49" spans="5:10" s="15" customFormat="1">
      <c r="E49" s="28">
        <f>C49-D49</f>
        <v>0</v>
      </c>
      <c r="F49" s="65" t="s">
        <v>219</v>
      </c>
      <c r="G49" s="69"/>
      <c r="H49" s="72">
        <f>H47-H48</f>
        <v>3135000</v>
      </c>
      <c r="J49" s="15" t="s">
        <v>634</v>
      </c>
    </row>
    <row r="50" spans="5:10" s="15" customFormat="1"/>
    <row r="51" spans="5:10" s="15" customFormat="1">
      <c r="F51" s="15" t="s">
        <v>1033</v>
      </c>
    </row>
  </sheetData>
  <mergeCells count="3">
    <mergeCell ref="A4:H4"/>
    <mergeCell ref="A22:H22"/>
    <mergeCell ref="A37:H37"/>
  </mergeCells>
  <pageMargins left="0.7" right="0.7" top="0.75" bottom="0.75" header="0.3" footer="0.3"/>
  <pageSetup scale="7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6"/>
  <sheetViews>
    <sheetView showGridLines="0" workbookViewId="0">
      <pane ySplit="3" topLeftCell="A82" activePane="bottomLeft" state="frozen"/>
      <selection pane="bottomLeft" activeCell="J94" sqref="J94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484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485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483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75</v>
      </c>
      <c r="C10" s="40">
        <v>68650</v>
      </c>
      <c r="D10" s="40">
        <v>7650</v>
      </c>
      <c r="E10" s="40">
        <f>C10-D10</f>
        <v>61000</v>
      </c>
      <c r="F10" s="37">
        <v>36</v>
      </c>
      <c r="G10" s="42">
        <f>D10*F10</f>
        <v>275400</v>
      </c>
      <c r="H10" s="42">
        <f>C10*F10</f>
        <v>2471400</v>
      </c>
    </row>
    <row r="11" spans="1:10" s="37" customFormat="1">
      <c r="C11" s="40"/>
      <c r="D11" s="40"/>
      <c r="E11" s="40"/>
      <c r="G11" s="42"/>
      <c r="H11" s="42"/>
    </row>
    <row r="12" spans="1:10" s="37" customFormat="1">
      <c r="E12" s="40">
        <f>C12-D12</f>
        <v>0</v>
      </c>
      <c r="F12" s="43" t="s">
        <v>214</v>
      </c>
      <c r="G12" s="42"/>
      <c r="H12" s="44">
        <f>SUM(H10:H10)</f>
        <v>2471400</v>
      </c>
    </row>
    <row r="13" spans="1:10" s="37" customFormat="1">
      <c r="E13" s="40">
        <f>C13-D13</f>
        <v>0</v>
      </c>
      <c r="F13" s="43" t="s">
        <v>210</v>
      </c>
      <c r="G13" s="42"/>
      <c r="H13" s="42">
        <f>SUM(G10:G10)</f>
        <v>275400</v>
      </c>
    </row>
    <row r="14" spans="1:10" s="37" customFormat="1">
      <c r="E14" s="40">
        <f>C14-D14</f>
        <v>0</v>
      </c>
      <c r="F14" s="45" t="s">
        <v>219</v>
      </c>
      <c r="G14" s="42"/>
      <c r="H14" s="46">
        <f>H12-H13</f>
        <v>2196000</v>
      </c>
      <c r="J14" s="37" t="s">
        <v>489</v>
      </c>
    </row>
    <row r="15" spans="1:10" s="37" customFormat="1"/>
    <row r="16" spans="1:10" s="37" customFormat="1">
      <c r="F16" s="37" t="s">
        <v>468</v>
      </c>
    </row>
    <row r="17" spans="1:10" s="37" customFormat="1"/>
    <row r="18" spans="1:10" s="26" customFormat="1"/>
    <row r="19" spans="1:10" s="15" customFormat="1"/>
    <row r="20" spans="1:10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10" s="15" customFormat="1" ht="9" customHeight="1"/>
    <row r="22" spans="1:10" s="15" customFormat="1">
      <c r="A22" s="15" t="s">
        <v>3</v>
      </c>
      <c r="B22" s="15" t="s">
        <v>483</v>
      </c>
    </row>
    <row r="23" spans="1:10" s="15" customFormat="1">
      <c r="A23" s="15" t="s">
        <v>208</v>
      </c>
      <c r="B23" s="15" t="s">
        <v>217</v>
      </c>
    </row>
    <row r="24" spans="1:10" s="15" customFormat="1"/>
    <row r="25" spans="1:10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10" s="15" customFormat="1">
      <c r="A26" s="15">
        <v>1</v>
      </c>
      <c r="B26" s="15" t="s">
        <v>62</v>
      </c>
      <c r="C26" s="28">
        <v>68650</v>
      </c>
      <c r="D26" s="28">
        <v>7650</v>
      </c>
      <c r="E26" s="28">
        <f>C26-D26</f>
        <v>61000</v>
      </c>
      <c r="F26" s="15">
        <v>36</v>
      </c>
      <c r="G26" s="69">
        <f>D26*F26</f>
        <v>275400</v>
      </c>
      <c r="H26" s="69">
        <f>C26*F26</f>
        <v>2471400</v>
      </c>
    </row>
    <row r="27" spans="1:10" s="15" customFormat="1">
      <c r="C27" s="28"/>
      <c r="D27" s="28"/>
      <c r="E27" s="28"/>
      <c r="G27" s="69"/>
      <c r="H27" s="69"/>
    </row>
    <row r="28" spans="1:10" s="15" customFormat="1">
      <c r="E28" s="28">
        <f>C28-D28</f>
        <v>0</v>
      </c>
      <c r="F28" s="70" t="s">
        <v>214</v>
      </c>
      <c r="G28" s="69"/>
      <c r="H28" s="71">
        <f>SUM(H26:H26)</f>
        <v>2471400</v>
      </c>
    </row>
    <row r="29" spans="1:10" s="15" customFormat="1">
      <c r="E29" s="28">
        <f>C29-D29</f>
        <v>0</v>
      </c>
      <c r="F29" s="70" t="s">
        <v>210</v>
      </c>
      <c r="G29" s="69"/>
      <c r="H29" s="69">
        <f>SUM(G26:G26)</f>
        <v>275400</v>
      </c>
    </row>
    <row r="30" spans="1:10" s="15" customFormat="1">
      <c r="E30" s="28">
        <f>C30-D30</f>
        <v>0</v>
      </c>
      <c r="F30" s="65" t="s">
        <v>219</v>
      </c>
      <c r="G30" s="69"/>
      <c r="H30" s="72">
        <f>H28-H29</f>
        <v>2196000</v>
      </c>
      <c r="J30" s="15" t="s">
        <v>330</v>
      </c>
    </row>
    <row r="31" spans="1:10" s="15" customFormat="1"/>
    <row r="32" spans="1:10" s="15" customFormat="1">
      <c r="F32" s="15" t="s">
        <v>574</v>
      </c>
    </row>
    <row r="33" spans="1:10" s="26" customFormat="1"/>
    <row r="34" spans="1:10" s="15" customFormat="1"/>
    <row r="35" spans="1:10" s="15" customFormat="1">
      <c r="A35" s="104" t="s">
        <v>215</v>
      </c>
      <c r="B35" s="104"/>
      <c r="C35" s="104"/>
      <c r="D35" s="104"/>
      <c r="E35" s="104"/>
      <c r="F35" s="104"/>
      <c r="G35" s="104"/>
      <c r="H35" s="104"/>
    </row>
    <row r="36" spans="1:10" s="15" customFormat="1" ht="9" customHeight="1"/>
    <row r="37" spans="1:10" s="15" customFormat="1">
      <c r="A37" s="15" t="s">
        <v>3</v>
      </c>
      <c r="B37" s="15" t="s">
        <v>483</v>
      </c>
    </row>
    <row r="38" spans="1:10" s="15" customFormat="1">
      <c r="A38" s="15" t="s">
        <v>208</v>
      </c>
      <c r="B38" s="15" t="s">
        <v>217</v>
      </c>
    </row>
    <row r="39" spans="1:10" s="15" customFormat="1"/>
    <row r="40" spans="1:10" s="15" customFormat="1">
      <c r="A40" s="68" t="s">
        <v>4</v>
      </c>
      <c r="B40" s="68" t="s">
        <v>209</v>
      </c>
      <c r="C40" s="68" t="s">
        <v>5</v>
      </c>
      <c r="D40" s="68" t="s">
        <v>210</v>
      </c>
      <c r="E40" s="68" t="s">
        <v>211</v>
      </c>
      <c r="F40" s="68" t="s">
        <v>212</v>
      </c>
      <c r="G40" s="68" t="s">
        <v>218</v>
      </c>
      <c r="H40" s="68" t="s">
        <v>213</v>
      </c>
    </row>
    <row r="41" spans="1:10" s="15" customFormat="1">
      <c r="A41" s="15">
        <v>1</v>
      </c>
      <c r="B41" s="15" t="s">
        <v>63</v>
      </c>
      <c r="C41" s="28">
        <v>68650</v>
      </c>
      <c r="D41" s="28">
        <v>7650</v>
      </c>
      <c r="E41" s="28">
        <f>C41-D41</f>
        <v>61000</v>
      </c>
      <c r="F41" s="15">
        <v>35</v>
      </c>
      <c r="G41" s="69">
        <f>D41*F41</f>
        <v>267750</v>
      </c>
      <c r="H41" s="69">
        <f>C41*F41</f>
        <v>2402750</v>
      </c>
    </row>
    <row r="42" spans="1:10" s="15" customFormat="1">
      <c r="C42" s="28"/>
      <c r="D42" s="28"/>
      <c r="E42" s="28"/>
      <c r="G42" s="69"/>
      <c r="H42" s="69"/>
    </row>
    <row r="43" spans="1:10" s="15" customFormat="1">
      <c r="E43" s="28">
        <f>C43-D43</f>
        <v>0</v>
      </c>
      <c r="F43" s="70" t="s">
        <v>214</v>
      </c>
      <c r="G43" s="69"/>
      <c r="H43" s="71">
        <f>SUM(H41:H41)</f>
        <v>2402750</v>
      </c>
    </row>
    <row r="44" spans="1:10" s="15" customFormat="1">
      <c r="E44" s="28">
        <f>C44-D44</f>
        <v>0</v>
      </c>
      <c r="F44" s="70" t="s">
        <v>210</v>
      </c>
      <c r="G44" s="69"/>
      <c r="H44" s="69">
        <f>SUM(G41:G41)</f>
        <v>267750</v>
      </c>
    </row>
    <row r="45" spans="1:10" s="15" customFormat="1">
      <c r="E45" s="28">
        <f>C45-D45</f>
        <v>0</v>
      </c>
      <c r="F45" s="65" t="s">
        <v>219</v>
      </c>
      <c r="G45" s="69"/>
      <c r="H45" s="72">
        <f>H43-H44</f>
        <v>2135000</v>
      </c>
      <c r="J45" s="15" t="s">
        <v>634</v>
      </c>
    </row>
    <row r="46" spans="1:10" s="15" customFormat="1"/>
    <row r="47" spans="1:10" s="15" customFormat="1">
      <c r="F47" s="15" t="s">
        <v>655</v>
      </c>
    </row>
    <row r="48" spans="1:10" s="26" customFormat="1"/>
    <row r="49" spans="1:10" s="15" customFormat="1">
      <c r="A49" s="104" t="s">
        <v>215</v>
      </c>
      <c r="B49" s="104"/>
      <c r="C49" s="104"/>
      <c r="D49" s="104"/>
      <c r="E49" s="104"/>
      <c r="F49" s="104"/>
      <c r="G49" s="104"/>
      <c r="H49" s="104"/>
    </row>
    <row r="50" spans="1:10" s="15" customFormat="1" ht="9" customHeight="1"/>
    <row r="51" spans="1:10" s="15" customFormat="1">
      <c r="A51" s="15" t="s">
        <v>3</v>
      </c>
      <c r="B51" s="15" t="s">
        <v>483</v>
      </c>
    </row>
    <row r="52" spans="1:10" s="15" customFormat="1">
      <c r="A52" s="15" t="s">
        <v>208</v>
      </c>
      <c r="B52" s="15" t="s">
        <v>217</v>
      </c>
    </row>
    <row r="53" spans="1:10" s="15" customFormat="1"/>
    <row r="54" spans="1:10" s="15" customFormat="1">
      <c r="A54" s="68" t="s">
        <v>4</v>
      </c>
      <c r="B54" s="68" t="s">
        <v>209</v>
      </c>
      <c r="C54" s="68" t="s">
        <v>5</v>
      </c>
      <c r="D54" s="68" t="s">
        <v>210</v>
      </c>
      <c r="E54" s="68" t="s">
        <v>211</v>
      </c>
      <c r="F54" s="68" t="s">
        <v>212</v>
      </c>
      <c r="G54" s="68" t="s">
        <v>218</v>
      </c>
      <c r="H54" s="68" t="s">
        <v>213</v>
      </c>
    </row>
    <row r="55" spans="1:10" s="15" customFormat="1">
      <c r="A55" s="15">
        <v>1</v>
      </c>
      <c r="B55" s="15" t="s">
        <v>941</v>
      </c>
      <c r="C55" s="28">
        <v>68650</v>
      </c>
      <c r="D55" s="28">
        <v>7650</v>
      </c>
      <c r="E55" s="28">
        <f>C55-D55</f>
        <v>61000</v>
      </c>
      <c r="F55" s="15">
        <v>30</v>
      </c>
      <c r="G55" s="69">
        <f>D55*F55</f>
        <v>229500</v>
      </c>
      <c r="H55" s="69">
        <f>C55*F55</f>
        <v>2059500</v>
      </c>
    </row>
    <row r="56" spans="1:10" s="15" customFormat="1">
      <c r="A56" s="15">
        <v>2</v>
      </c>
      <c r="B56" s="15" t="s">
        <v>942</v>
      </c>
      <c r="C56" s="28">
        <v>68650</v>
      </c>
      <c r="D56" s="28">
        <v>7650</v>
      </c>
      <c r="E56" s="28">
        <f>C56-D56</f>
        <v>61000</v>
      </c>
      <c r="F56" s="15">
        <v>35</v>
      </c>
      <c r="G56" s="69">
        <f>D56*F56</f>
        <v>267750</v>
      </c>
      <c r="H56" s="69">
        <f>C56*F56</f>
        <v>2402750</v>
      </c>
    </row>
    <row r="57" spans="1:10" s="15" customFormat="1">
      <c r="A57" s="15">
        <v>3</v>
      </c>
      <c r="B57" s="15" t="s">
        <v>943</v>
      </c>
      <c r="C57" s="28">
        <v>68650</v>
      </c>
      <c r="D57" s="28">
        <v>7650</v>
      </c>
      <c r="E57" s="28">
        <f>C57-D57</f>
        <v>61000</v>
      </c>
      <c r="F57" s="15">
        <v>17</v>
      </c>
      <c r="G57" s="69">
        <f>D57*F57</f>
        <v>130050</v>
      </c>
      <c r="H57" s="69">
        <f>C57*F57</f>
        <v>1167050</v>
      </c>
    </row>
    <row r="58" spans="1:10" s="15" customFormat="1">
      <c r="C58" s="28"/>
      <c r="D58" s="28"/>
      <c r="E58" s="28"/>
      <c r="G58" s="69"/>
      <c r="H58" s="69"/>
    </row>
    <row r="59" spans="1:10" s="15" customFormat="1">
      <c r="E59" s="28">
        <f>C59-D59</f>
        <v>0</v>
      </c>
      <c r="F59" s="70" t="s">
        <v>214</v>
      </c>
      <c r="G59" s="69"/>
      <c r="H59" s="71">
        <f>SUM(H55:H57)</f>
        <v>5629300</v>
      </c>
    </row>
    <row r="60" spans="1:10" s="15" customFormat="1">
      <c r="E60" s="28">
        <f>C60-D60</f>
        <v>0</v>
      </c>
      <c r="F60" s="70" t="s">
        <v>210</v>
      </c>
      <c r="G60" s="69"/>
      <c r="H60" s="69">
        <f>SUM(G55:G57)</f>
        <v>627300</v>
      </c>
    </row>
    <row r="61" spans="1:10" s="15" customFormat="1">
      <c r="E61" s="28">
        <f>C61-D61</f>
        <v>0</v>
      </c>
      <c r="F61" s="65" t="s">
        <v>219</v>
      </c>
      <c r="G61" s="69"/>
      <c r="H61" s="72">
        <f>H59-H60</f>
        <v>5002000</v>
      </c>
      <c r="J61" s="15" t="s">
        <v>634</v>
      </c>
    </row>
    <row r="62" spans="1:10" s="15" customFormat="1"/>
    <row r="63" spans="1:10" s="15" customFormat="1">
      <c r="F63" s="15" t="s">
        <v>949</v>
      </c>
    </row>
    <row r="64" spans="1:10" s="15" customFormat="1"/>
    <row r="65" spans="1:10" s="26" customFormat="1"/>
    <row r="66" spans="1:10" s="15" customFormat="1"/>
    <row r="67" spans="1:10" s="15" customFormat="1">
      <c r="A67" s="104" t="s">
        <v>215</v>
      </c>
      <c r="B67" s="104"/>
      <c r="C67" s="104"/>
      <c r="D67" s="104"/>
      <c r="E67" s="104"/>
      <c r="F67" s="104"/>
      <c r="G67" s="104"/>
      <c r="H67" s="104"/>
    </row>
    <row r="68" spans="1:10" s="15" customFormat="1" ht="9" customHeight="1"/>
    <row r="69" spans="1:10" s="15" customFormat="1">
      <c r="A69" s="15" t="s">
        <v>3</v>
      </c>
      <c r="B69" s="15" t="s">
        <v>483</v>
      </c>
    </row>
    <row r="70" spans="1:10" s="15" customFormat="1">
      <c r="A70" s="15" t="s">
        <v>208</v>
      </c>
      <c r="B70" s="15" t="s">
        <v>217</v>
      </c>
    </row>
    <row r="71" spans="1:10" s="15" customFormat="1"/>
    <row r="72" spans="1:10" s="15" customFormat="1">
      <c r="A72" s="68" t="s">
        <v>4</v>
      </c>
      <c r="B72" s="68" t="s">
        <v>209</v>
      </c>
      <c r="C72" s="68" t="s">
        <v>5</v>
      </c>
      <c r="D72" s="68" t="s">
        <v>210</v>
      </c>
      <c r="E72" s="68" t="s">
        <v>211</v>
      </c>
      <c r="F72" s="68" t="s">
        <v>212</v>
      </c>
      <c r="G72" s="68" t="s">
        <v>218</v>
      </c>
      <c r="H72" s="68" t="s">
        <v>213</v>
      </c>
    </row>
    <row r="73" spans="1:10" s="15" customFormat="1">
      <c r="A73" s="15">
        <v>1</v>
      </c>
      <c r="B73" s="15" t="s">
        <v>992</v>
      </c>
      <c r="C73" s="28">
        <v>68650</v>
      </c>
      <c r="D73" s="28">
        <v>7650</v>
      </c>
      <c r="E73" s="28">
        <f>C73-D73</f>
        <v>61000</v>
      </c>
      <c r="F73" s="15">
        <v>35</v>
      </c>
      <c r="G73" s="69">
        <f>D73*F73</f>
        <v>267750</v>
      </c>
      <c r="H73" s="69">
        <f>C73*F73</f>
        <v>2402750</v>
      </c>
    </row>
    <row r="74" spans="1:10" s="15" customFormat="1">
      <c r="A74" s="15">
        <v>2</v>
      </c>
      <c r="B74" s="15" t="s">
        <v>993</v>
      </c>
      <c r="C74" s="28">
        <v>68650</v>
      </c>
      <c r="D74" s="28">
        <v>7650</v>
      </c>
      <c r="E74" s="28">
        <f>C74-D74</f>
        <v>61000</v>
      </c>
      <c r="F74" s="15">
        <v>36</v>
      </c>
      <c r="G74" s="69">
        <f>D74*F74</f>
        <v>275400</v>
      </c>
      <c r="H74" s="69">
        <f>C74*F74</f>
        <v>2471400</v>
      </c>
    </row>
    <row r="75" spans="1:10" s="15" customFormat="1">
      <c r="C75" s="28"/>
      <c r="D75" s="28"/>
      <c r="E75" s="28"/>
      <c r="G75" s="69"/>
      <c r="H75" s="69"/>
    </row>
    <row r="76" spans="1:10" s="15" customFormat="1">
      <c r="E76" s="28">
        <f>C76-D76</f>
        <v>0</v>
      </c>
      <c r="F76" s="70" t="s">
        <v>214</v>
      </c>
      <c r="G76" s="69"/>
      <c r="H76" s="71">
        <f>SUM(H73:H74)</f>
        <v>4874150</v>
      </c>
    </row>
    <row r="77" spans="1:10" s="15" customFormat="1">
      <c r="E77" s="28">
        <f>C77-D77</f>
        <v>0</v>
      </c>
      <c r="F77" s="70" t="s">
        <v>210</v>
      </c>
      <c r="G77" s="69"/>
      <c r="H77" s="69">
        <f>SUM(G73:G74)</f>
        <v>543150</v>
      </c>
    </row>
    <row r="78" spans="1:10" s="15" customFormat="1">
      <c r="E78" s="28">
        <f>C78-D78</f>
        <v>0</v>
      </c>
      <c r="F78" s="65" t="s">
        <v>219</v>
      </c>
      <c r="G78" s="69"/>
      <c r="H78" s="72">
        <f>H76-H77</f>
        <v>4331000</v>
      </c>
      <c r="J78" s="15" t="s">
        <v>634</v>
      </c>
    </row>
    <row r="79" spans="1:10" s="15" customFormat="1"/>
    <row r="80" spans="1:10" s="15" customFormat="1">
      <c r="F80" s="15" t="s">
        <v>986</v>
      </c>
    </row>
    <row r="81" spans="1:10" s="26" customFormat="1"/>
    <row r="83" spans="1:10" s="15" customFormat="1">
      <c r="A83" s="104" t="s">
        <v>215</v>
      </c>
      <c r="B83" s="104"/>
      <c r="C83" s="104"/>
      <c r="D83" s="104"/>
      <c r="E83" s="104"/>
      <c r="F83" s="104"/>
      <c r="G83" s="104"/>
      <c r="H83" s="104"/>
    </row>
    <row r="84" spans="1:10" s="15" customFormat="1" ht="9" customHeight="1"/>
    <row r="85" spans="1:10" s="15" customFormat="1">
      <c r="A85" s="15" t="s">
        <v>3</v>
      </c>
      <c r="B85" s="15" t="s">
        <v>483</v>
      </c>
    </row>
    <row r="86" spans="1:10" s="15" customFormat="1">
      <c r="A86" s="15" t="s">
        <v>208</v>
      </c>
      <c r="B86" s="15" t="s">
        <v>217</v>
      </c>
    </row>
    <row r="87" spans="1:10" s="15" customFormat="1"/>
    <row r="88" spans="1:10" s="15" customFormat="1">
      <c r="A88" s="68" t="s">
        <v>4</v>
      </c>
      <c r="B88" s="68" t="s">
        <v>209</v>
      </c>
      <c r="C88" s="68" t="s">
        <v>5</v>
      </c>
      <c r="D88" s="68" t="s">
        <v>210</v>
      </c>
      <c r="E88" s="68" t="s">
        <v>211</v>
      </c>
      <c r="F88" s="68" t="s">
        <v>212</v>
      </c>
      <c r="G88" s="68" t="s">
        <v>218</v>
      </c>
      <c r="H88" s="68" t="s">
        <v>213</v>
      </c>
    </row>
    <row r="89" spans="1:10" s="15" customFormat="1">
      <c r="A89" s="15">
        <v>1</v>
      </c>
      <c r="B89" s="15" t="s">
        <v>943</v>
      </c>
      <c r="C89" s="28">
        <v>68650</v>
      </c>
      <c r="D89" s="28">
        <v>7650</v>
      </c>
      <c r="E89" s="28">
        <f>C89-D89</f>
        <v>61000</v>
      </c>
      <c r="F89" s="28">
        <v>16</v>
      </c>
      <c r="G89" s="69">
        <f>D89*F89</f>
        <v>122400</v>
      </c>
      <c r="H89" s="69">
        <f>C89*F89</f>
        <v>1098400</v>
      </c>
    </row>
    <row r="90" spans="1:10" s="15" customFormat="1">
      <c r="A90" s="15">
        <v>2</v>
      </c>
      <c r="B90" s="15" t="s">
        <v>992</v>
      </c>
      <c r="C90" s="28">
        <v>68650</v>
      </c>
      <c r="D90" s="28">
        <v>7650</v>
      </c>
      <c r="E90" s="28">
        <f>C90-D90</f>
        <v>61000</v>
      </c>
      <c r="F90" s="28">
        <v>1</v>
      </c>
      <c r="G90" s="69">
        <f>D90*F90</f>
        <v>7650</v>
      </c>
      <c r="H90" s="69">
        <f>C90*F90</f>
        <v>68650</v>
      </c>
    </row>
    <row r="91" spans="1:10" s="15" customFormat="1">
      <c r="C91" s="28"/>
      <c r="D91" s="28"/>
      <c r="E91" s="28"/>
      <c r="G91" s="69"/>
      <c r="H91" s="69"/>
    </row>
    <row r="92" spans="1:10" s="15" customFormat="1">
      <c r="E92" s="28">
        <f>C92-D92</f>
        <v>0</v>
      </c>
      <c r="F92" s="70" t="s">
        <v>214</v>
      </c>
      <c r="G92" s="69"/>
      <c r="H92" s="71">
        <f>SUM(H89:H90)</f>
        <v>1167050</v>
      </c>
    </row>
    <row r="93" spans="1:10" s="15" customFormat="1">
      <c r="E93" s="28">
        <f>C93-D93</f>
        <v>0</v>
      </c>
      <c r="F93" s="70" t="s">
        <v>210</v>
      </c>
      <c r="G93" s="69"/>
      <c r="H93" s="69">
        <f>SUM(G89:G90)</f>
        <v>130050</v>
      </c>
    </row>
    <row r="94" spans="1:10" s="15" customFormat="1">
      <c r="E94" s="28">
        <f>C94-D94</f>
        <v>0</v>
      </c>
      <c r="F94" s="65" t="s">
        <v>219</v>
      </c>
      <c r="G94" s="69"/>
      <c r="H94" s="72">
        <f>H92-H93</f>
        <v>1037000</v>
      </c>
      <c r="J94" s="15" t="s">
        <v>634</v>
      </c>
    </row>
    <row r="95" spans="1:10" s="15" customFormat="1"/>
    <row r="96" spans="1:10" s="15" customFormat="1">
      <c r="F96" s="15" t="s">
        <v>1017</v>
      </c>
    </row>
  </sheetData>
  <mergeCells count="6">
    <mergeCell ref="A83:H83"/>
    <mergeCell ref="A4:H4"/>
    <mergeCell ref="A20:H20"/>
    <mergeCell ref="A35:H35"/>
    <mergeCell ref="A49:H49"/>
    <mergeCell ref="A67:H67"/>
  </mergeCells>
  <pageMargins left="0.7" right="0.7" top="0.75" bottom="0.75" header="0.3" footer="0.3"/>
  <pageSetup scale="7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showGridLines="0" workbookViewId="0">
      <pane ySplit="3" topLeftCell="A52" activePane="bottomLeft" state="frozen"/>
      <selection pane="bottomLeft" activeCell="J62" sqref="J6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67" t="s">
        <v>315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73" t="s">
        <v>316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312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165</v>
      </c>
      <c r="C10" s="40">
        <v>80000</v>
      </c>
      <c r="D10" s="40">
        <v>5125</v>
      </c>
      <c r="E10" s="40">
        <f>C10-D10</f>
        <v>74875</v>
      </c>
      <c r="F10" s="40">
        <v>35</v>
      </c>
      <c r="G10" s="42">
        <f>D10*F10</f>
        <v>179375</v>
      </c>
      <c r="H10" s="42">
        <f>C10*F10</f>
        <v>2800000</v>
      </c>
    </row>
    <row r="11" spans="1:10" s="37" customFormat="1">
      <c r="A11" s="37">
        <v>2</v>
      </c>
      <c r="C11" s="40"/>
      <c r="D11" s="40"/>
      <c r="E11" s="40">
        <f>C11-D11</f>
        <v>0</v>
      </c>
      <c r="F11" s="52"/>
      <c r="G11" s="42">
        <f>D11*F11</f>
        <v>0</v>
      </c>
      <c r="H11" s="42">
        <f>C11*F11</f>
        <v>0</v>
      </c>
    </row>
    <row r="12" spans="1:10" s="37" customFormat="1">
      <c r="C12" s="40"/>
      <c r="D12" s="40"/>
      <c r="E12" s="40"/>
      <c r="F12" s="40"/>
      <c r="G12" s="42"/>
      <c r="H12" s="42"/>
    </row>
    <row r="13" spans="1:10" s="37" customFormat="1">
      <c r="E13" s="40">
        <f>C13-D13</f>
        <v>0</v>
      </c>
      <c r="F13" s="43" t="s">
        <v>214</v>
      </c>
      <c r="G13" s="42"/>
      <c r="H13" s="44">
        <f>SUM(H10:H11)</f>
        <v>2800000</v>
      </c>
    </row>
    <row r="14" spans="1:10" s="37" customFormat="1">
      <c r="E14" s="40">
        <f>C14-D14</f>
        <v>0</v>
      </c>
      <c r="F14" s="43" t="s">
        <v>210</v>
      </c>
      <c r="G14" s="42"/>
      <c r="H14" s="42">
        <f>SUM(G10:G11)</f>
        <v>179375</v>
      </c>
    </row>
    <row r="15" spans="1:10" s="37" customFormat="1">
      <c r="E15" s="40">
        <f>C15-D15</f>
        <v>0</v>
      </c>
      <c r="F15" s="45" t="s">
        <v>219</v>
      </c>
      <c r="G15" s="42"/>
      <c r="H15" s="46">
        <f>H13-H14</f>
        <v>2620625</v>
      </c>
      <c r="J15" s="37" t="s">
        <v>330</v>
      </c>
    </row>
    <row r="16" spans="1:10" s="37" customFormat="1"/>
    <row r="17" spans="1:10" s="37" customFormat="1">
      <c r="F17" s="37" t="s">
        <v>325</v>
      </c>
    </row>
    <row r="18" spans="1:10" s="26" customFormat="1"/>
    <row r="19" spans="1:10" s="37" customFormat="1"/>
    <row r="20" spans="1:10" s="37" customFormat="1">
      <c r="A20" s="105" t="s">
        <v>215</v>
      </c>
      <c r="B20" s="105"/>
      <c r="C20" s="105"/>
      <c r="D20" s="105"/>
      <c r="E20" s="105"/>
      <c r="F20" s="105"/>
      <c r="G20" s="105"/>
      <c r="H20" s="105"/>
    </row>
    <row r="21" spans="1:10" s="37" customFormat="1" ht="9" customHeight="1"/>
    <row r="22" spans="1:10" s="37" customFormat="1">
      <c r="A22" s="37" t="s">
        <v>3</v>
      </c>
      <c r="B22" s="37" t="s">
        <v>312</v>
      </c>
    </row>
    <row r="23" spans="1:10" s="37" customFormat="1">
      <c r="A23" s="37" t="s">
        <v>208</v>
      </c>
      <c r="B23" s="37" t="s">
        <v>217</v>
      </c>
    </row>
    <row r="24" spans="1:10" s="37" customFormat="1"/>
    <row r="25" spans="1:10" s="37" customFormat="1">
      <c r="A25" s="38" t="s">
        <v>4</v>
      </c>
      <c r="B25" s="38" t="s">
        <v>209</v>
      </c>
      <c r="C25" s="38" t="s">
        <v>5</v>
      </c>
      <c r="D25" s="38" t="s">
        <v>210</v>
      </c>
      <c r="E25" s="38" t="s">
        <v>211</v>
      </c>
      <c r="F25" s="38" t="s">
        <v>212</v>
      </c>
      <c r="G25" s="38" t="s">
        <v>218</v>
      </c>
      <c r="H25" s="38" t="s">
        <v>213</v>
      </c>
    </row>
    <row r="26" spans="1:10" s="37" customFormat="1">
      <c r="A26" s="37">
        <v>1</v>
      </c>
      <c r="B26" s="37" t="s">
        <v>165</v>
      </c>
      <c r="C26" s="40">
        <v>80000</v>
      </c>
      <c r="D26" s="40">
        <v>5125</v>
      </c>
      <c r="E26" s="40">
        <f>C26-D26</f>
        <v>74875</v>
      </c>
      <c r="F26" s="40">
        <v>1</v>
      </c>
      <c r="G26" s="42">
        <f>D26*F26</f>
        <v>5125</v>
      </c>
      <c r="H26" s="42">
        <f>C26*F26</f>
        <v>80000</v>
      </c>
    </row>
    <row r="27" spans="1:10" s="37" customFormat="1">
      <c r="A27" s="37">
        <v>2</v>
      </c>
      <c r="B27" s="37" t="s">
        <v>640</v>
      </c>
      <c r="C27" s="40">
        <v>50000</v>
      </c>
      <c r="D27" s="40">
        <v>4975</v>
      </c>
      <c r="E27" s="40">
        <f>C27-D27</f>
        <v>45025</v>
      </c>
      <c r="F27" s="52">
        <v>36</v>
      </c>
      <c r="G27" s="42">
        <f>D27*F27</f>
        <v>179100</v>
      </c>
      <c r="H27" s="42">
        <f>C27*F27</f>
        <v>1800000</v>
      </c>
    </row>
    <row r="28" spans="1:10" s="37" customFormat="1">
      <c r="C28" s="40"/>
      <c r="D28" s="40"/>
      <c r="E28" s="40"/>
      <c r="F28" s="40"/>
      <c r="G28" s="42"/>
      <c r="H28" s="42"/>
    </row>
    <row r="29" spans="1:10" s="37" customFormat="1">
      <c r="E29" s="40">
        <f>C29-D29</f>
        <v>0</v>
      </c>
      <c r="F29" s="43" t="s">
        <v>214</v>
      </c>
      <c r="G29" s="42"/>
      <c r="H29" s="44">
        <f>SUM(H26:H27)</f>
        <v>1880000</v>
      </c>
    </row>
    <row r="30" spans="1:10" s="37" customFormat="1">
      <c r="E30" s="40">
        <f>C30-D30</f>
        <v>0</v>
      </c>
      <c r="F30" s="43" t="s">
        <v>210</v>
      </c>
      <c r="G30" s="42"/>
      <c r="H30" s="42">
        <f>SUM(G26:G27)</f>
        <v>184225</v>
      </c>
    </row>
    <row r="31" spans="1:10" s="37" customFormat="1">
      <c r="E31" s="40">
        <f>C31-D31</f>
        <v>0</v>
      </c>
      <c r="F31" s="45" t="s">
        <v>219</v>
      </c>
      <c r="G31" s="42"/>
      <c r="H31" s="46">
        <f>H29-H30</f>
        <v>1695775</v>
      </c>
      <c r="J31" s="37" t="s">
        <v>634</v>
      </c>
    </row>
    <row r="32" spans="1:10" s="37" customFormat="1"/>
    <row r="33" spans="1:10" s="37" customFormat="1">
      <c r="F33" s="37" t="s">
        <v>698</v>
      </c>
    </row>
    <row r="34" spans="1:10" s="26" customFormat="1"/>
    <row r="36" spans="1:10" s="15" customFormat="1"/>
    <row r="37" spans="1:10" s="15" customFormat="1">
      <c r="A37" s="104" t="s">
        <v>215</v>
      </c>
      <c r="B37" s="104"/>
      <c r="C37" s="104"/>
      <c r="D37" s="104"/>
      <c r="E37" s="104"/>
      <c r="F37" s="104"/>
      <c r="G37" s="104"/>
      <c r="H37" s="104"/>
    </row>
    <row r="38" spans="1:10" s="15" customFormat="1" ht="9" customHeight="1"/>
    <row r="39" spans="1:10" s="15" customFormat="1">
      <c r="A39" s="15" t="s">
        <v>3</v>
      </c>
      <c r="B39" s="15" t="s">
        <v>312</v>
      </c>
    </row>
    <row r="40" spans="1:10" s="15" customFormat="1">
      <c r="A40" s="15" t="s">
        <v>208</v>
      </c>
      <c r="B40" s="15" t="s">
        <v>217</v>
      </c>
    </row>
    <row r="41" spans="1:10" s="15" customFormat="1"/>
    <row r="42" spans="1:10" s="15" customFormat="1">
      <c r="A42" s="68" t="s">
        <v>4</v>
      </c>
      <c r="B42" s="68" t="s">
        <v>209</v>
      </c>
      <c r="C42" s="68" t="s">
        <v>5</v>
      </c>
      <c r="D42" s="68" t="s">
        <v>210</v>
      </c>
      <c r="E42" s="68" t="s">
        <v>211</v>
      </c>
      <c r="F42" s="68" t="s">
        <v>212</v>
      </c>
      <c r="G42" s="68" t="s">
        <v>218</v>
      </c>
      <c r="H42" s="68" t="s">
        <v>213</v>
      </c>
    </row>
    <row r="43" spans="1:10" s="15" customFormat="1">
      <c r="A43" s="15">
        <v>1</v>
      </c>
      <c r="B43" s="15" t="s">
        <v>866</v>
      </c>
      <c r="C43" s="28">
        <v>73000</v>
      </c>
      <c r="D43" s="28">
        <v>4975</v>
      </c>
      <c r="E43" s="28">
        <f>C43-D43</f>
        <v>68025</v>
      </c>
      <c r="F43" s="28">
        <v>37</v>
      </c>
      <c r="G43" s="69">
        <f>D43*F43</f>
        <v>184075</v>
      </c>
      <c r="H43" s="69">
        <f>C43*F43</f>
        <v>2701000</v>
      </c>
    </row>
    <row r="44" spans="1:10" s="15" customFormat="1">
      <c r="C44" s="28"/>
      <c r="D44" s="28"/>
      <c r="E44" s="28"/>
      <c r="F44" s="28"/>
      <c r="G44" s="69"/>
      <c r="H44" s="69"/>
    </row>
    <row r="45" spans="1:10" s="15" customFormat="1">
      <c r="E45" s="28">
        <f>C45-D45</f>
        <v>0</v>
      </c>
      <c r="F45" s="70" t="s">
        <v>214</v>
      </c>
      <c r="G45" s="69"/>
      <c r="H45" s="71">
        <f>SUM(H43:H43)</f>
        <v>2701000</v>
      </c>
    </row>
    <row r="46" spans="1:10" s="15" customFormat="1">
      <c r="E46" s="28">
        <f>C46-D46</f>
        <v>0</v>
      </c>
      <c r="F46" s="70" t="s">
        <v>210</v>
      </c>
      <c r="G46" s="69"/>
      <c r="H46" s="69">
        <f>SUM(G43:G43)</f>
        <v>184075</v>
      </c>
    </row>
    <row r="47" spans="1:10" s="15" customFormat="1">
      <c r="E47" s="28">
        <f>C47-D47</f>
        <v>0</v>
      </c>
      <c r="F47" s="65" t="s">
        <v>219</v>
      </c>
      <c r="G47" s="69"/>
      <c r="H47" s="72">
        <f>H45-H46</f>
        <v>2516925</v>
      </c>
      <c r="J47" s="15" t="s">
        <v>634</v>
      </c>
    </row>
    <row r="48" spans="1:10" s="15" customFormat="1"/>
    <row r="49" spans="1:10" s="15" customFormat="1">
      <c r="F49" s="15" t="s">
        <v>888</v>
      </c>
    </row>
    <row r="50" spans="1:10" s="26" customFormat="1"/>
    <row r="52" spans="1:10" s="15" customFormat="1">
      <c r="A52" s="104" t="s">
        <v>215</v>
      </c>
      <c r="B52" s="104"/>
      <c r="C52" s="104"/>
      <c r="D52" s="104"/>
      <c r="E52" s="104"/>
      <c r="F52" s="104"/>
      <c r="G52" s="104"/>
      <c r="H52" s="104"/>
    </row>
    <row r="53" spans="1:10" s="15" customFormat="1" ht="9" customHeight="1"/>
    <row r="54" spans="1:10" s="15" customFormat="1">
      <c r="A54" s="15" t="s">
        <v>3</v>
      </c>
      <c r="B54" s="15" t="s">
        <v>312</v>
      </c>
    </row>
    <row r="55" spans="1:10" s="15" customFormat="1">
      <c r="A55" s="15" t="s">
        <v>208</v>
      </c>
      <c r="B55" s="15" t="s">
        <v>217</v>
      </c>
    </row>
    <row r="56" spans="1:10" s="15" customFormat="1"/>
    <row r="57" spans="1:10" s="15" customFormat="1">
      <c r="A57" s="68" t="s">
        <v>4</v>
      </c>
      <c r="B57" s="68" t="s">
        <v>209</v>
      </c>
      <c r="C57" s="68" t="s">
        <v>5</v>
      </c>
      <c r="D57" s="68" t="s">
        <v>210</v>
      </c>
      <c r="E57" s="68" t="s">
        <v>211</v>
      </c>
      <c r="F57" s="68" t="s">
        <v>212</v>
      </c>
      <c r="G57" s="68" t="s">
        <v>218</v>
      </c>
      <c r="H57" s="68" t="s">
        <v>213</v>
      </c>
    </row>
    <row r="58" spans="1:10" s="15" customFormat="1">
      <c r="A58" s="15">
        <v>1</v>
      </c>
      <c r="B58" s="15" t="s">
        <v>1010</v>
      </c>
      <c r="C58" s="28">
        <v>85000</v>
      </c>
      <c r="D58" s="28">
        <v>6475</v>
      </c>
      <c r="E58" s="28">
        <f>C58-D58</f>
        <v>78525</v>
      </c>
      <c r="F58" s="28">
        <v>34</v>
      </c>
      <c r="G58" s="69">
        <f>D58*F58</f>
        <v>220150</v>
      </c>
      <c r="H58" s="69">
        <f>C58*F58</f>
        <v>2890000</v>
      </c>
    </row>
    <row r="59" spans="1:10" s="15" customFormat="1">
      <c r="C59" s="28"/>
      <c r="D59" s="28"/>
      <c r="E59" s="28"/>
      <c r="F59" s="28"/>
      <c r="G59" s="69"/>
      <c r="H59" s="69"/>
    </row>
    <row r="60" spans="1:10" s="15" customFormat="1">
      <c r="E60" s="28">
        <f>C60-D60</f>
        <v>0</v>
      </c>
      <c r="F60" s="70" t="s">
        <v>214</v>
      </c>
      <c r="G60" s="69"/>
      <c r="H60" s="71">
        <f>SUM(H58:H58)</f>
        <v>2890000</v>
      </c>
    </row>
    <row r="61" spans="1:10" s="15" customFormat="1">
      <c r="E61" s="28">
        <f>C61-D61</f>
        <v>0</v>
      </c>
      <c r="F61" s="70" t="s">
        <v>210</v>
      </c>
      <c r="G61" s="69"/>
      <c r="H61" s="69">
        <f>SUM(G58:G58)</f>
        <v>220150</v>
      </c>
    </row>
    <row r="62" spans="1:10" s="15" customFormat="1">
      <c r="E62" s="28">
        <f>C62-D62</f>
        <v>0</v>
      </c>
      <c r="F62" s="65" t="s">
        <v>219</v>
      </c>
      <c r="G62" s="69"/>
      <c r="H62" s="72">
        <f>H60-H61</f>
        <v>2669850</v>
      </c>
      <c r="J62" s="15" t="s">
        <v>634</v>
      </c>
    </row>
    <row r="63" spans="1:10" s="15" customFormat="1"/>
    <row r="64" spans="1:10" s="15" customFormat="1">
      <c r="F64" s="15" t="s">
        <v>1017</v>
      </c>
    </row>
  </sheetData>
  <mergeCells count="4">
    <mergeCell ref="A4:H4"/>
    <mergeCell ref="A20:H20"/>
    <mergeCell ref="A37:H37"/>
    <mergeCell ref="A52:H52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showGridLines="0" workbookViewId="0">
      <pane ySplit="3" topLeftCell="A55" activePane="bottomLeft" state="frozen"/>
      <selection pane="bottomLeft" activeCell="I3" sqref="I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18" t="s">
        <v>912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18" t="s">
        <v>913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15" customFormat="1" ht="9" customHeight="1"/>
    <row r="6" spans="1:9" s="15" customFormat="1">
      <c r="A6" s="15" t="s">
        <v>3</v>
      </c>
      <c r="B6" s="15" t="s">
        <v>910</v>
      </c>
    </row>
    <row r="7" spans="1:9" s="15" customFormat="1">
      <c r="A7" s="15" t="s">
        <v>208</v>
      </c>
      <c r="B7" s="15" t="s">
        <v>217</v>
      </c>
    </row>
    <row r="8" spans="1:9" s="15" customFormat="1"/>
    <row r="9" spans="1:9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9" s="15" customFormat="1">
      <c r="A10" s="15">
        <v>1</v>
      </c>
      <c r="B10" s="15" t="s">
        <v>127</v>
      </c>
      <c r="C10" s="28">
        <v>30000</v>
      </c>
      <c r="D10" s="28">
        <v>5500</v>
      </c>
      <c r="E10" s="28">
        <f>C10-D10</f>
        <v>24500</v>
      </c>
      <c r="F10" s="15">
        <v>36</v>
      </c>
      <c r="G10" s="69">
        <f>D10*F10</f>
        <v>198000</v>
      </c>
      <c r="H10" s="69">
        <f>C10*F10</f>
        <v>1080000</v>
      </c>
    </row>
    <row r="11" spans="1:9" s="15" customFormat="1">
      <c r="A11" s="15">
        <v>2</v>
      </c>
      <c r="B11" s="15" t="s">
        <v>126</v>
      </c>
      <c r="C11" s="28">
        <v>31000</v>
      </c>
      <c r="D11" s="28">
        <v>5500</v>
      </c>
      <c r="E11" s="28">
        <f>C11-D11</f>
        <v>25500</v>
      </c>
      <c r="F11" s="15">
        <v>36</v>
      </c>
      <c r="G11" s="69">
        <f>D11*F11</f>
        <v>198000</v>
      </c>
      <c r="H11" s="69">
        <f>C11*F11</f>
        <v>1116000</v>
      </c>
    </row>
    <row r="12" spans="1:9" s="15" customFormat="1">
      <c r="A12" s="15">
        <v>3</v>
      </c>
      <c r="B12" s="15" t="s">
        <v>138</v>
      </c>
      <c r="C12" s="28">
        <v>70000</v>
      </c>
      <c r="D12" s="28">
        <v>9150</v>
      </c>
      <c r="E12" s="28">
        <f>C12-D12</f>
        <v>60850</v>
      </c>
      <c r="F12" s="15">
        <v>15</v>
      </c>
      <c r="G12" s="69">
        <f>D12*F12</f>
        <v>137250</v>
      </c>
      <c r="H12" s="69">
        <f>C12*F12</f>
        <v>1050000</v>
      </c>
    </row>
    <row r="13" spans="1:9" s="15" customFormat="1">
      <c r="C13" s="28"/>
      <c r="D13" s="28"/>
      <c r="E13" s="28"/>
      <c r="G13" s="69"/>
      <c r="H13" s="69"/>
    </row>
    <row r="14" spans="1:9" s="15" customFormat="1">
      <c r="C14" s="28"/>
      <c r="D14" s="28"/>
      <c r="E14" s="28"/>
      <c r="G14" s="69"/>
      <c r="H14" s="69"/>
    </row>
    <row r="15" spans="1:9" s="15" customFormat="1">
      <c r="E15" s="28">
        <f>C15-D15</f>
        <v>0</v>
      </c>
      <c r="F15" s="70" t="s">
        <v>214</v>
      </c>
      <c r="G15" s="69"/>
      <c r="H15" s="71">
        <f>SUM(H10:H14)</f>
        <v>3246000</v>
      </c>
    </row>
    <row r="16" spans="1:9" s="15" customFormat="1">
      <c r="E16" s="28">
        <f>C16-D16</f>
        <v>0</v>
      </c>
      <c r="F16" s="70" t="s">
        <v>210</v>
      </c>
      <c r="G16" s="69"/>
      <c r="H16" s="69">
        <f>SUM(G10:G12)</f>
        <v>533250</v>
      </c>
    </row>
    <row r="17" spans="1:10" s="15" customFormat="1">
      <c r="E17" s="28">
        <f>C17-D17</f>
        <v>0</v>
      </c>
      <c r="F17" s="65" t="s">
        <v>219</v>
      </c>
      <c r="G17" s="69"/>
      <c r="H17" s="72">
        <f>H15-H16</f>
        <v>2712750</v>
      </c>
      <c r="J17" s="15" t="s">
        <v>634</v>
      </c>
    </row>
    <row r="18" spans="1:10" s="15" customFormat="1"/>
    <row r="19" spans="1:10" s="15" customFormat="1">
      <c r="F19" s="15" t="s">
        <v>888</v>
      </c>
    </row>
    <row r="20" spans="1:10" s="26" customFormat="1"/>
    <row r="22" spans="1:10" s="15" customFormat="1">
      <c r="A22" s="104" t="s">
        <v>215</v>
      </c>
      <c r="B22" s="104"/>
      <c r="C22" s="104"/>
      <c r="D22" s="104"/>
      <c r="E22" s="104"/>
      <c r="F22" s="104"/>
      <c r="G22" s="104"/>
      <c r="H22" s="104"/>
    </row>
    <row r="23" spans="1:10" s="15" customFormat="1" ht="9" customHeight="1"/>
    <row r="24" spans="1:10" s="15" customFormat="1">
      <c r="A24" s="15" t="s">
        <v>3</v>
      </c>
      <c r="B24" s="15" t="s">
        <v>910</v>
      </c>
    </row>
    <row r="25" spans="1:10" s="15" customFormat="1">
      <c r="A25" s="15" t="s">
        <v>208</v>
      </c>
      <c r="B25" s="15" t="s">
        <v>217</v>
      </c>
    </row>
    <row r="26" spans="1:10" s="15" customFormat="1"/>
    <row r="27" spans="1:10" s="15" customFormat="1">
      <c r="A27" s="68" t="s">
        <v>4</v>
      </c>
      <c r="B27" s="68" t="s">
        <v>209</v>
      </c>
      <c r="C27" s="68" t="s">
        <v>5</v>
      </c>
      <c r="D27" s="68" t="s">
        <v>210</v>
      </c>
      <c r="E27" s="68" t="s">
        <v>211</v>
      </c>
      <c r="F27" s="68" t="s">
        <v>212</v>
      </c>
      <c r="G27" s="68" t="s">
        <v>218</v>
      </c>
      <c r="H27" s="68" t="s">
        <v>213</v>
      </c>
    </row>
    <row r="28" spans="1:10" s="15" customFormat="1">
      <c r="A28" s="15">
        <v>1</v>
      </c>
      <c r="B28" s="15" t="s">
        <v>1027</v>
      </c>
      <c r="C28" s="28">
        <v>30000</v>
      </c>
      <c r="D28" s="28">
        <v>5500</v>
      </c>
      <c r="E28" s="28">
        <f>C28-D28</f>
        <v>24500</v>
      </c>
      <c r="F28" s="28">
        <v>36</v>
      </c>
      <c r="G28" s="69">
        <f>D28*F28</f>
        <v>198000</v>
      </c>
      <c r="H28" s="69">
        <f>C28*F28</f>
        <v>1080000</v>
      </c>
    </row>
    <row r="29" spans="1:10" s="15" customFormat="1">
      <c r="C29" s="28"/>
      <c r="D29" s="28"/>
      <c r="E29" s="28"/>
      <c r="G29" s="69"/>
      <c r="H29" s="69"/>
    </row>
    <row r="30" spans="1:10" s="15" customFormat="1">
      <c r="C30" s="28"/>
      <c r="D30" s="28"/>
      <c r="E30" s="28"/>
      <c r="G30" s="69"/>
      <c r="H30" s="69"/>
    </row>
    <row r="31" spans="1:10" s="15" customFormat="1">
      <c r="E31" s="28">
        <f>C31-D31</f>
        <v>0</v>
      </c>
      <c r="F31" s="70" t="s">
        <v>214</v>
      </c>
      <c r="G31" s="69"/>
      <c r="H31" s="71">
        <f>SUM(H28:H30)</f>
        <v>1080000</v>
      </c>
    </row>
    <row r="32" spans="1:10" s="15" customFormat="1">
      <c r="E32" s="28">
        <f>C32-D32</f>
        <v>0</v>
      </c>
      <c r="F32" s="70" t="s">
        <v>210</v>
      </c>
      <c r="G32" s="69"/>
      <c r="H32" s="69">
        <f>SUM(G28:G28)</f>
        <v>198000</v>
      </c>
    </row>
    <row r="33" spans="1:10" s="15" customFormat="1">
      <c r="E33" s="28">
        <f>C33-D33</f>
        <v>0</v>
      </c>
      <c r="F33" s="65" t="s">
        <v>219</v>
      </c>
      <c r="G33" s="69"/>
      <c r="H33" s="72">
        <f>H31-H32</f>
        <v>882000</v>
      </c>
      <c r="J33" s="15" t="s">
        <v>634</v>
      </c>
    </row>
    <row r="34" spans="1:10" s="15" customFormat="1"/>
    <row r="35" spans="1:10" s="15" customFormat="1">
      <c r="F35" s="15" t="s">
        <v>1033</v>
      </c>
    </row>
    <row r="36" spans="1:10" s="26" customFormat="1"/>
    <row r="38" spans="1:10" s="15" customFormat="1">
      <c r="A38" s="104" t="s">
        <v>215</v>
      </c>
      <c r="B38" s="104"/>
      <c r="C38" s="104"/>
      <c r="D38" s="104"/>
      <c r="E38" s="104"/>
      <c r="F38" s="104"/>
      <c r="G38" s="104"/>
      <c r="H38" s="104"/>
    </row>
    <row r="39" spans="1:10" s="15" customFormat="1" ht="9" customHeight="1"/>
    <row r="40" spans="1:10" s="15" customFormat="1">
      <c r="A40" s="15" t="s">
        <v>3</v>
      </c>
      <c r="B40" s="15" t="s">
        <v>910</v>
      </c>
    </row>
    <row r="41" spans="1:10" s="15" customFormat="1">
      <c r="A41" s="15" t="s">
        <v>208</v>
      </c>
      <c r="B41" s="15" t="s">
        <v>217</v>
      </c>
    </row>
    <row r="42" spans="1:10" s="15" customFormat="1"/>
    <row r="43" spans="1:10" s="15" customFormat="1">
      <c r="A43" s="68" t="s">
        <v>4</v>
      </c>
      <c r="B43" s="68" t="s">
        <v>209</v>
      </c>
      <c r="C43" s="68" t="s">
        <v>5</v>
      </c>
      <c r="D43" s="68" t="s">
        <v>210</v>
      </c>
      <c r="E43" s="68" t="s">
        <v>211</v>
      </c>
      <c r="F43" s="68" t="s">
        <v>212</v>
      </c>
      <c r="G43" s="68" t="s">
        <v>218</v>
      </c>
      <c r="H43" s="68" t="s">
        <v>213</v>
      </c>
    </row>
    <row r="44" spans="1:10" s="15" customFormat="1">
      <c r="A44" s="15">
        <v>1</v>
      </c>
      <c r="B44" s="15" t="s">
        <v>1063</v>
      </c>
      <c r="C44" s="28">
        <v>70000</v>
      </c>
      <c r="D44" s="28">
        <v>9150</v>
      </c>
      <c r="E44" s="28">
        <f>C44-D44</f>
        <v>60850</v>
      </c>
      <c r="F44" s="28">
        <v>15</v>
      </c>
      <c r="G44" s="69">
        <f>D44*F44</f>
        <v>137250</v>
      </c>
      <c r="H44" s="69">
        <f>C44*F44</f>
        <v>1050000</v>
      </c>
    </row>
    <row r="45" spans="1:10" s="15" customFormat="1">
      <c r="C45" s="28"/>
      <c r="D45" s="28"/>
      <c r="E45" s="28"/>
      <c r="G45" s="69"/>
      <c r="H45" s="69"/>
    </row>
    <row r="46" spans="1:10" s="15" customFormat="1">
      <c r="C46" s="28"/>
      <c r="D46" s="28"/>
      <c r="E46" s="28"/>
      <c r="G46" s="69"/>
      <c r="H46" s="69"/>
    </row>
    <row r="47" spans="1:10" s="15" customFormat="1">
      <c r="E47" s="28">
        <f>C47-D47</f>
        <v>0</v>
      </c>
      <c r="F47" s="70" t="s">
        <v>214</v>
      </c>
      <c r="G47" s="69"/>
      <c r="H47" s="71">
        <f>SUM(H44:H46)</f>
        <v>1050000</v>
      </c>
    </row>
    <row r="48" spans="1:10" s="15" customFormat="1">
      <c r="E48" s="28">
        <f>C48-D48</f>
        <v>0</v>
      </c>
      <c r="F48" s="70" t="s">
        <v>210</v>
      </c>
      <c r="G48" s="69"/>
      <c r="H48" s="69">
        <f>SUM(G44:G44)</f>
        <v>137250</v>
      </c>
    </row>
    <row r="49" spans="1:10" s="15" customFormat="1">
      <c r="E49" s="28">
        <f>C49-D49</f>
        <v>0</v>
      </c>
      <c r="F49" s="65" t="s">
        <v>219</v>
      </c>
      <c r="G49" s="69"/>
      <c r="H49" s="72">
        <f>H47-H48</f>
        <v>912750</v>
      </c>
      <c r="J49" s="15" t="s">
        <v>533</v>
      </c>
    </row>
    <row r="50" spans="1:10" s="15" customFormat="1"/>
    <row r="51" spans="1:10" s="15" customFormat="1">
      <c r="F51" s="15" t="s">
        <v>1081</v>
      </c>
    </row>
    <row r="52" spans="1:10" s="26" customFormat="1"/>
    <row r="55" spans="1:10" s="15" customFormat="1">
      <c r="A55" s="104" t="s">
        <v>215</v>
      </c>
      <c r="B55" s="104"/>
      <c r="C55" s="104"/>
      <c r="D55" s="104"/>
      <c r="E55" s="104"/>
      <c r="F55" s="104"/>
      <c r="G55" s="104"/>
      <c r="H55" s="104"/>
    </row>
    <row r="56" spans="1:10" s="15" customFormat="1" ht="9" customHeight="1"/>
    <row r="57" spans="1:10" s="15" customFormat="1">
      <c r="A57" s="15" t="s">
        <v>3</v>
      </c>
      <c r="B57" s="15" t="s">
        <v>910</v>
      </c>
    </row>
    <row r="58" spans="1:10" s="15" customFormat="1">
      <c r="A58" s="15" t="s">
        <v>208</v>
      </c>
      <c r="B58" s="15" t="s">
        <v>217</v>
      </c>
    </row>
    <row r="59" spans="1:10" s="15" customFormat="1"/>
    <row r="60" spans="1:10" s="15" customFormat="1">
      <c r="A60" s="68" t="s">
        <v>4</v>
      </c>
      <c r="B60" s="68" t="s">
        <v>209</v>
      </c>
      <c r="C60" s="68" t="s">
        <v>5</v>
      </c>
      <c r="D60" s="68" t="s">
        <v>210</v>
      </c>
      <c r="E60" s="68" t="s">
        <v>211</v>
      </c>
      <c r="F60" s="68" t="s">
        <v>212</v>
      </c>
      <c r="G60" s="68" t="s">
        <v>218</v>
      </c>
      <c r="H60" s="68" t="s">
        <v>213</v>
      </c>
    </row>
    <row r="61" spans="1:10" s="15" customFormat="1">
      <c r="A61" s="15">
        <v>1</v>
      </c>
      <c r="B61" s="15" t="s">
        <v>1117</v>
      </c>
      <c r="C61" s="28">
        <v>30000</v>
      </c>
      <c r="D61" s="28">
        <v>5500</v>
      </c>
      <c r="E61" s="28">
        <f>C61-D61</f>
        <v>24500</v>
      </c>
      <c r="F61" s="28">
        <v>36</v>
      </c>
      <c r="G61" s="69">
        <f>D61*F61</f>
        <v>198000</v>
      </c>
      <c r="H61" s="69">
        <f>C61*F61</f>
        <v>1080000</v>
      </c>
    </row>
    <row r="62" spans="1:10" s="15" customFormat="1">
      <c r="C62" s="28"/>
      <c r="D62" s="28"/>
      <c r="E62" s="28"/>
      <c r="G62" s="69"/>
      <c r="H62" s="69"/>
    </row>
    <row r="63" spans="1:10" s="15" customFormat="1">
      <c r="C63" s="28"/>
      <c r="D63" s="28"/>
      <c r="E63" s="28"/>
      <c r="G63" s="69"/>
      <c r="H63" s="69"/>
    </row>
    <row r="64" spans="1:10" s="15" customFormat="1">
      <c r="E64" s="28">
        <f>C64-D64</f>
        <v>0</v>
      </c>
      <c r="F64" s="70" t="s">
        <v>214</v>
      </c>
      <c r="G64" s="69"/>
      <c r="H64" s="71">
        <f>SUM(H61:H63)</f>
        <v>1080000</v>
      </c>
    </row>
    <row r="65" spans="5:10" s="15" customFormat="1">
      <c r="E65" s="28">
        <f>C65-D65</f>
        <v>0</v>
      </c>
      <c r="F65" s="70" t="s">
        <v>210</v>
      </c>
      <c r="G65" s="69"/>
      <c r="H65" s="69">
        <f>SUM(G61:G61)</f>
        <v>198000</v>
      </c>
    </row>
    <row r="66" spans="5:10" s="15" customFormat="1">
      <c r="E66" s="28">
        <f>C66-D66</f>
        <v>0</v>
      </c>
      <c r="F66" s="65" t="s">
        <v>219</v>
      </c>
      <c r="G66" s="69"/>
      <c r="H66" s="72">
        <f>H64-H65</f>
        <v>882000</v>
      </c>
      <c r="J66" s="15" t="s">
        <v>533</v>
      </c>
    </row>
    <row r="67" spans="5:10" s="15" customFormat="1"/>
    <row r="68" spans="5:10" s="15" customFormat="1">
      <c r="F68" s="15" t="s">
        <v>1132</v>
      </c>
    </row>
  </sheetData>
  <mergeCells count="4">
    <mergeCell ref="A4:H4"/>
    <mergeCell ref="A22:H22"/>
    <mergeCell ref="A38:H38"/>
    <mergeCell ref="A55:H55"/>
  </mergeCells>
  <pageMargins left="0.7" right="0.7" top="0.75" bottom="0.75" header="0.3" footer="0.3"/>
  <pageSetup scale="7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showGridLines="0" workbookViewId="0">
      <pane ySplit="3" topLeftCell="A4" activePane="bottomLeft" state="frozen"/>
      <selection pane="bottomLeft" activeCell="E28" sqref="E28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889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890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887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745</v>
      </c>
      <c r="C10" s="28">
        <v>40000</v>
      </c>
      <c r="D10" s="28">
        <v>6750</v>
      </c>
      <c r="E10" s="28">
        <f>C10-D10</f>
        <v>33250</v>
      </c>
      <c r="F10" s="15">
        <v>36</v>
      </c>
      <c r="G10" s="69">
        <f>D10*F10</f>
        <v>243000</v>
      </c>
      <c r="H10" s="69">
        <f>C10*F10</f>
        <v>1440000</v>
      </c>
    </row>
    <row r="11" spans="1:10" s="15" customFormat="1">
      <c r="A11" s="15">
        <v>2</v>
      </c>
      <c r="B11" s="15" t="s">
        <v>129</v>
      </c>
      <c r="C11" s="28">
        <v>31750</v>
      </c>
      <c r="D11" s="28">
        <v>5750</v>
      </c>
      <c r="E11" s="28">
        <f>C11-D11</f>
        <v>26000</v>
      </c>
      <c r="F11" s="15">
        <v>36</v>
      </c>
      <c r="G11" s="69">
        <f>D11*F11</f>
        <v>207000</v>
      </c>
      <c r="H11" s="69">
        <f>C11*F11</f>
        <v>1143000</v>
      </c>
    </row>
    <row r="12" spans="1:10" s="15" customFormat="1">
      <c r="A12" s="15">
        <v>3</v>
      </c>
      <c r="B12" s="15" t="s">
        <v>128</v>
      </c>
      <c r="C12" s="28">
        <v>31750</v>
      </c>
      <c r="D12" s="28">
        <v>5750</v>
      </c>
      <c r="E12" s="28">
        <f>C12-D12</f>
        <v>26000</v>
      </c>
      <c r="F12" s="15">
        <v>36</v>
      </c>
      <c r="G12" s="69">
        <f>D12*F12</f>
        <v>207000</v>
      </c>
      <c r="H12" s="69">
        <f>C12*F12</f>
        <v>1143000</v>
      </c>
    </row>
    <row r="13" spans="1:10" s="15" customFormat="1">
      <c r="C13" s="28"/>
      <c r="D13" s="28"/>
      <c r="E13" s="28"/>
      <c r="G13" s="69"/>
      <c r="H13" s="69"/>
    </row>
    <row r="14" spans="1:10" s="15" customFormat="1">
      <c r="E14" s="28">
        <f>C14-D14</f>
        <v>0</v>
      </c>
      <c r="F14" s="70" t="s">
        <v>214</v>
      </c>
      <c r="G14" s="69"/>
      <c r="H14" s="71">
        <f>SUM(H10:H13)</f>
        <v>3726000</v>
      </c>
    </row>
    <row r="15" spans="1:10" s="15" customFormat="1">
      <c r="E15" s="28">
        <f>C15-D15</f>
        <v>0</v>
      </c>
      <c r="F15" s="70" t="s">
        <v>210</v>
      </c>
      <c r="G15" s="69"/>
      <c r="H15" s="69">
        <f>SUM(G10:G12)</f>
        <v>657000</v>
      </c>
    </row>
    <row r="16" spans="1:10" s="15" customFormat="1">
      <c r="E16" s="28">
        <f>C16-D16</f>
        <v>0</v>
      </c>
      <c r="F16" s="65" t="s">
        <v>219</v>
      </c>
      <c r="G16" s="69"/>
      <c r="H16" s="72">
        <f>H14-H15</f>
        <v>3069000</v>
      </c>
      <c r="J16" s="15" t="s">
        <v>634</v>
      </c>
    </row>
    <row r="17" spans="6:6" s="15" customFormat="1"/>
    <row r="18" spans="6:6" s="15" customFormat="1">
      <c r="F18" s="15" t="s">
        <v>888</v>
      </c>
    </row>
    <row r="20" spans="6:6" s="26" customFormat="1"/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showGridLines="0" workbookViewId="0">
      <pane ySplit="3" topLeftCell="A19" activePane="bottomLeft" state="frozen"/>
      <selection pane="bottomLeft" activeCell="J31" sqref="J31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676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677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675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113</v>
      </c>
      <c r="C10" s="28">
        <v>100000</v>
      </c>
      <c r="D10" s="28">
        <v>7050</v>
      </c>
      <c r="E10" s="28">
        <f>C10-D10</f>
        <v>92950</v>
      </c>
      <c r="F10" s="15">
        <v>35</v>
      </c>
      <c r="G10" s="69">
        <f>D10*F10</f>
        <v>246750</v>
      </c>
      <c r="H10" s="69">
        <f>C10*F10</f>
        <v>3500000</v>
      </c>
    </row>
    <row r="11" spans="1:10" s="15" customFormat="1">
      <c r="A11" s="15">
        <v>2</v>
      </c>
      <c r="B11" s="15" t="s">
        <v>608</v>
      </c>
      <c r="C11" s="28">
        <v>68000</v>
      </c>
      <c r="D11" s="28">
        <v>6075</v>
      </c>
      <c r="E11" s="28">
        <f>C11-D11</f>
        <v>61925</v>
      </c>
      <c r="F11" s="15">
        <v>27</v>
      </c>
      <c r="G11" s="69">
        <f>D11*F11</f>
        <v>164025</v>
      </c>
      <c r="H11" s="69">
        <f>C11*F11</f>
        <v>1836000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5336000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410775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4925225</v>
      </c>
      <c r="J15" s="15" t="s">
        <v>634</v>
      </c>
    </row>
    <row r="16" spans="1:10" s="15" customFormat="1"/>
    <row r="17" spans="1:10" s="15" customFormat="1">
      <c r="F17" s="15" t="s">
        <v>655</v>
      </c>
    </row>
    <row r="18" spans="1:10" s="26" customFormat="1"/>
    <row r="20" spans="1:10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10" s="15" customFormat="1" ht="9" customHeight="1"/>
    <row r="22" spans="1:10" s="15" customFormat="1">
      <c r="A22" s="15" t="s">
        <v>3</v>
      </c>
      <c r="B22" s="15" t="s">
        <v>675</v>
      </c>
    </row>
    <row r="23" spans="1:10" s="15" customFormat="1">
      <c r="A23" s="15" t="s">
        <v>208</v>
      </c>
      <c r="B23" s="15" t="s">
        <v>217</v>
      </c>
    </row>
    <row r="24" spans="1:10" s="15" customFormat="1"/>
    <row r="25" spans="1:10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10" s="15" customFormat="1">
      <c r="A26" s="15">
        <v>1</v>
      </c>
      <c r="B26" s="15" t="s">
        <v>1001</v>
      </c>
      <c r="C26" s="28">
        <v>68000</v>
      </c>
      <c r="D26" s="28">
        <v>6075</v>
      </c>
      <c r="E26" s="28">
        <f>C26-D26</f>
        <v>61925</v>
      </c>
      <c r="F26" s="15">
        <v>35</v>
      </c>
      <c r="G26" s="69">
        <f>D26*F26</f>
        <v>212625</v>
      </c>
      <c r="H26" s="69">
        <f>C26*F26</f>
        <v>2380000</v>
      </c>
    </row>
    <row r="27" spans="1:10" s="15" customFormat="1">
      <c r="A27" s="15">
        <v>2</v>
      </c>
      <c r="B27" s="15" t="s">
        <v>608</v>
      </c>
      <c r="C27" s="28">
        <v>68000</v>
      </c>
      <c r="D27" s="28">
        <v>6075</v>
      </c>
      <c r="E27" s="28">
        <f>C27-D27</f>
        <v>61925</v>
      </c>
      <c r="F27" s="15">
        <v>9</v>
      </c>
      <c r="G27" s="69">
        <f>D27*F27</f>
        <v>54675</v>
      </c>
      <c r="H27" s="69">
        <f>C27*F27</f>
        <v>612000</v>
      </c>
    </row>
    <row r="28" spans="1:10" s="15" customFormat="1">
      <c r="C28" s="28"/>
      <c r="D28" s="28"/>
      <c r="E28" s="28"/>
      <c r="G28" s="69"/>
      <c r="H28" s="69"/>
    </row>
    <row r="29" spans="1:10" s="15" customFormat="1">
      <c r="E29" s="28">
        <f>C29-D29</f>
        <v>0</v>
      </c>
      <c r="F29" s="70" t="s">
        <v>214</v>
      </c>
      <c r="G29" s="69"/>
      <c r="H29" s="71">
        <f>SUM(H26:H27)</f>
        <v>2992000</v>
      </c>
    </row>
    <row r="30" spans="1:10" s="15" customFormat="1">
      <c r="E30" s="28">
        <f>C30-D30</f>
        <v>0</v>
      </c>
      <c r="F30" s="70" t="s">
        <v>210</v>
      </c>
      <c r="G30" s="69"/>
      <c r="H30" s="69">
        <f>SUM(G26:G27)</f>
        <v>267300</v>
      </c>
    </row>
    <row r="31" spans="1:10" s="15" customFormat="1">
      <c r="E31" s="28">
        <f>C31-D31</f>
        <v>0</v>
      </c>
      <c r="F31" s="65" t="s">
        <v>219</v>
      </c>
      <c r="G31" s="69"/>
      <c r="H31" s="72">
        <f>H29-H30</f>
        <v>2724700</v>
      </c>
      <c r="J31" s="15" t="s">
        <v>634</v>
      </c>
    </row>
    <row r="32" spans="1:10" s="15" customFormat="1"/>
    <row r="33" spans="6:6" s="15" customFormat="1">
      <c r="F33" s="15" t="s">
        <v>997</v>
      </c>
    </row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showGridLines="0" workbookViewId="0">
      <pane ySplit="3" topLeftCell="A52" activePane="bottomLeft" state="frozen"/>
      <selection pane="bottomLeft" activeCell="J62" sqref="J6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466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467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465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413</v>
      </c>
      <c r="C10" s="40">
        <v>62500</v>
      </c>
      <c r="D10" s="40">
        <v>4875</v>
      </c>
      <c r="E10" s="40">
        <f>C10-D10</f>
        <v>57625</v>
      </c>
      <c r="F10" s="37">
        <v>35</v>
      </c>
      <c r="G10" s="42">
        <f>D10*F10</f>
        <v>170625</v>
      </c>
      <c r="H10" s="42">
        <f>C10*F10</f>
        <v>2187500</v>
      </c>
    </row>
    <row r="11" spans="1:10" s="37" customFormat="1">
      <c r="A11" s="37">
        <v>2</v>
      </c>
      <c r="B11" s="37" t="s">
        <v>415</v>
      </c>
      <c r="C11" s="40">
        <v>45000</v>
      </c>
      <c r="D11" s="40">
        <v>4875</v>
      </c>
      <c r="E11" s="40">
        <f>C11-D11</f>
        <v>40125</v>
      </c>
      <c r="F11" s="37">
        <v>35</v>
      </c>
      <c r="G11" s="42">
        <f>D11*F11</f>
        <v>170625</v>
      </c>
      <c r="H11" s="42">
        <f>C11*F11</f>
        <v>1575000</v>
      </c>
    </row>
    <row r="12" spans="1:10" s="37" customFormat="1">
      <c r="C12" s="40"/>
      <c r="D12" s="40"/>
      <c r="E12" s="40"/>
      <c r="G12" s="42"/>
      <c r="H12" s="42"/>
    </row>
    <row r="13" spans="1:10" s="37" customFormat="1">
      <c r="E13" s="40">
        <f>C13-D13</f>
        <v>0</v>
      </c>
      <c r="F13" s="43" t="s">
        <v>214</v>
      </c>
      <c r="G13" s="42"/>
      <c r="H13" s="44">
        <f>SUM(H10:H11)</f>
        <v>3762500</v>
      </c>
    </row>
    <row r="14" spans="1:10" s="37" customFormat="1">
      <c r="E14" s="40">
        <f>C14-D14</f>
        <v>0</v>
      </c>
      <c r="F14" s="43" t="s">
        <v>210</v>
      </c>
      <c r="G14" s="42"/>
      <c r="H14" s="42">
        <f>SUM(G10:G11)</f>
        <v>341250</v>
      </c>
    </row>
    <row r="15" spans="1:10" s="37" customFormat="1">
      <c r="E15" s="40">
        <f>C15-D15</f>
        <v>0</v>
      </c>
      <c r="F15" s="45" t="s">
        <v>219</v>
      </c>
      <c r="G15" s="42"/>
      <c r="H15" s="46">
        <f>H13-H14</f>
        <v>3421250</v>
      </c>
      <c r="J15" s="37" t="s">
        <v>489</v>
      </c>
    </row>
    <row r="16" spans="1:10" s="37" customFormat="1"/>
    <row r="17" spans="1:10" s="37" customFormat="1">
      <c r="F17" s="37" t="s">
        <v>468</v>
      </c>
    </row>
    <row r="18" spans="1:10" s="26" customFormat="1"/>
    <row r="19" spans="1:10" s="15" customFormat="1"/>
    <row r="20" spans="1:10" s="37" customFormat="1">
      <c r="A20" s="105" t="s">
        <v>215</v>
      </c>
      <c r="B20" s="105"/>
      <c r="C20" s="105"/>
      <c r="D20" s="105"/>
      <c r="E20" s="105"/>
      <c r="F20" s="105"/>
      <c r="G20" s="105"/>
      <c r="H20" s="105"/>
    </row>
    <row r="21" spans="1:10" s="37" customFormat="1" ht="9" customHeight="1"/>
    <row r="22" spans="1:10" s="37" customFormat="1">
      <c r="A22" s="37" t="s">
        <v>3</v>
      </c>
      <c r="B22" s="37" t="s">
        <v>465</v>
      </c>
    </row>
    <row r="23" spans="1:10" s="37" customFormat="1">
      <c r="A23" s="37" t="s">
        <v>208</v>
      </c>
      <c r="B23" s="37" t="s">
        <v>217</v>
      </c>
    </row>
    <row r="24" spans="1:10" s="37" customFormat="1"/>
    <row r="25" spans="1:10" s="37" customFormat="1">
      <c r="A25" s="38" t="s">
        <v>4</v>
      </c>
      <c r="B25" s="38" t="s">
        <v>209</v>
      </c>
      <c r="C25" s="38" t="s">
        <v>5</v>
      </c>
      <c r="D25" s="38" t="s">
        <v>210</v>
      </c>
      <c r="E25" s="38" t="s">
        <v>211</v>
      </c>
      <c r="F25" s="38" t="s">
        <v>212</v>
      </c>
      <c r="G25" s="38" t="s">
        <v>218</v>
      </c>
      <c r="H25" s="38" t="s">
        <v>213</v>
      </c>
    </row>
    <row r="26" spans="1:10" s="37" customFormat="1">
      <c r="A26" s="37">
        <v>1</v>
      </c>
      <c r="B26" s="37" t="s">
        <v>592</v>
      </c>
      <c r="C26" s="40">
        <v>55000</v>
      </c>
      <c r="D26" s="40">
        <v>4875</v>
      </c>
      <c r="E26" s="40">
        <f>C26-D26</f>
        <v>50125</v>
      </c>
      <c r="F26" s="37">
        <v>36</v>
      </c>
      <c r="G26" s="42">
        <f>D26*F26</f>
        <v>175500</v>
      </c>
      <c r="H26" s="42">
        <f>C26*F26</f>
        <v>1980000</v>
      </c>
    </row>
    <row r="27" spans="1:10" s="37" customFormat="1">
      <c r="C27" s="40"/>
      <c r="D27" s="40"/>
      <c r="E27" s="40"/>
      <c r="G27" s="42"/>
      <c r="H27" s="42"/>
    </row>
    <row r="28" spans="1:10" s="37" customFormat="1">
      <c r="E28" s="40">
        <f>C28-D28</f>
        <v>0</v>
      </c>
      <c r="F28" s="43" t="s">
        <v>214</v>
      </c>
      <c r="G28" s="42"/>
      <c r="H28" s="44">
        <f>SUM(H26:H26)</f>
        <v>1980000</v>
      </c>
    </row>
    <row r="29" spans="1:10" s="37" customFormat="1">
      <c r="E29" s="40">
        <f>C29-D29</f>
        <v>0</v>
      </c>
      <c r="F29" s="43" t="s">
        <v>210</v>
      </c>
      <c r="G29" s="42"/>
      <c r="H29" s="42">
        <f>SUM(G26:G26)</f>
        <v>175500</v>
      </c>
    </row>
    <row r="30" spans="1:10" s="37" customFormat="1">
      <c r="E30" s="40">
        <f>C30-D30</f>
        <v>0</v>
      </c>
      <c r="F30" s="45" t="s">
        <v>219</v>
      </c>
      <c r="G30" s="42"/>
      <c r="H30" s="46">
        <f>H28-H29</f>
        <v>1804500</v>
      </c>
      <c r="J30" s="37" t="s">
        <v>638</v>
      </c>
    </row>
    <row r="31" spans="1:10" s="37" customFormat="1"/>
    <row r="32" spans="1:10" s="37" customFormat="1">
      <c r="F32" s="37" t="s">
        <v>623</v>
      </c>
    </row>
    <row r="33" spans="1:10" s="26" customFormat="1"/>
    <row r="35" spans="1:10" s="15" customFormat="1">
      <c r="A35" s="104" t="s">
        <v>215</v>
      </c>
      <c r="B35" s="104"/>
      <c r="C35" s="104"/>
      <c r="D35" s="104"/>
      <c r="E35" s="104"/>
      <c r="F35" s="104"/>
      <c r="G35" s="104"/>
      <c r="H35" s="104"/>
    </row>
    <row r="36" spans="1:10" s="15" customFormat="1" ht="9" customHeight="1"/>
    <row r="37" spans="1:10" s="15" customFormat="1">
      <c r="A37" s="15" t="s">
        <v>3</v>
      </c>
      <c r="B37" s="15" t="s">
        <v>465</v>
      </c>
    </row>
    <row r="38" spans="1:10" s="15" customFormat="1">
      <c r="A38" s="15" t="s">
        <v>208</v>
      </c>
      <c r="B38" s="15" t="s">
        <v>217</v>
      </c>
    </row>
    <row r="39" spans="1:10" s="15" customFormat="1"/>
    <row r="40" spans="1:10" s="15" customFormat="1">
      <c r="A40" s="68" t="s">
        <v>4</v>
      </c>
      <c r="B40" s="68" t="s">
        <v>209</v>
      </c>
      <c r="C40" s="68" t="s">
        <v>5</v>
      </c>
      <c r="D40" s="68" t="s">
        <v>210</v>
      </c>
      <c r="E40" s="68" t="s">
        <v>211</v>
      </c>
      <c r="F40" s="68" t="s">
        <v>212</v>
      </c>
      <c r="G40" s="68" t="s">
        <v>218</v>
      </c>
      <c r="H40" s="68" t="s">
        <v>213</v>
      </c>
    </row>
    <row r="41" spans="1:10" s="15" customFormat="1">
      <c r="A41" s="15">
        <v>1</v>
      </c>
      <c r="B41" s="15" t="s">
        <v>733</v>
      </c>
      <c r="C41" s="28">
        <v>72500</v>
      </c>
      <c r="D41" s="28">
        <v>4875</v>
      </c>
      <c r="E41" s="28">
        <f>C41-D41</f>
        <v>67625</v>
      </c>
      <c r="F41" s="15">
        <v>36</v>
      </c>
      <c r="G41" s="69">
        <f>D41*F41</f>
        <v>175500</v>
      </c>
      <c r="H41" s="69">
        <f>C41*F41</f>
        <v>2610000</v>
      </c>
    </row>
    <row r="42" spans="1:10" s="15" customFormat="1">
      <c r="A42" s="15">
        <v>2</v>
      </c>
      <c r="B42" s="15" t="s">
        <v>734</v>
      </c>
      <c r="C42" s="28">
        <v>77000</v>
      </c>
      <c r="D42" s="28">
        <v>7425</v>
      </c>
      <c r="E42" s="28">
        <f>C42-D42</f>
        <v>69575</v>
      </c>
      <c r="F42" s="15">
        <v>22</v>
      </c>
      <c r="G42" s="69">
        <f>D42*F42</f>
        <v>163350</v>
      </c>
      <c r="H42" s="69">
        <f>C42*F42</f>
        <v>1694000</v>
      </c>
    </row>
    <row r="43" spans="1:10" s="15" customFormat="1">
      <c r="C43" s="28"/>
      <c r="D43" s="28"/>
      <c r="E43" s="28"/>
      <c r="G43" s="69"/>
      <c r="H43" s="69"/>
    </row>
    <row r="44" spans="1:10" s="15" customFormat="1">
      <c r="E44" s="28">
        <f>C44-D44</f>
        <v>0</v>
      </c>
      <c r="F44" s="70" t="s">
        <v>214</v>
      </c>
      <c r="G44" s="69"/>
      <c r="H44" s="71">
        <f>SUM(H41:H43)</f>
        <v>4304000</v>
      </c>
    </row>
    <row r="45" spans="1:10" s="15" customFormat="1">
      <c r="E45" s="28">
        <f>C45-D45</f>
        <v>0</v>
      </c>
      <c r="F45" s="70" t="s">
        <v>210</v>
      </c>
      <c r="G45" s="69"/>
      <c r="H45" s="69">
        <f>SUM(G41:G42)</f>
        <v>338850</v>
      </c>
    </row>
    <row r="46" spans="1:10" s="15" customFormat="1">
      <c r="E46" s="28">
        <f>C46-D46</f>
        <v>0</v>
      </c>
      <c r="F46" s="65" t="s">
        <v>219</v>
      </c>
      <c r="G46" s="69"/>
      <c r="H46" s="72">
        <f>H44-H45</f>
        <v>3965150</v>
      </c>
      <c r="J46" s="15" t="s">
        <v>634</v>
      </c>
    </row>
    <row r="47" spans="1:10" s="15" customFormat="1"/>
    <row r="48" spans="1:10" s="15" customFormat="1">
      <c r="F48" s="15" t="s">
        <v>888</v>
      </c>
    </row>
    <row r="49" spans="1:10" s="26" customFormat="1"/>
    <row r="52" spans="1:10" s="15" customFormat="1">
      <c r="A52" s="104" t="s">
        <v>215</v>
      </c>
      <c r="B52" s="104"/>
      <c r="C52" s="104"/>
      <c r="D52" s="104"/>
      <c r="E52" s="104"/>
      <c r="F52" s="104"/>
      <c r="G52" s="104"/>
      <c r="H52" s="104"/>
    </row>
    <row r="53" spans="1:10" s="15" customFormat="1" ht="9" customHeight="1"/>
    <row r="54" spans="1:10" s="15" customFormat="1">
      <c r="A54" s="15" t="s">
        <v>3</v>
      </c>
      <c r="B54" s="15" t="s">
        <v>465</v>
      </c>
    </row>
    <row r="55" spans="1:10" s="15" customFormat="1">
      <c r="A55" s="15" t="s">
        <v>208</v>
      </c>
      <c r="B55" s="15" t="s">
        <v>217</v>
      </c>
    </row>
    <row r="56" spans="1:10" s="15" customFormat="1"/>
    <row r="57" spans="1:10" s="15" customFormat="1">
      <c r="A57" s="68" t="s">
        <v>4</v>
      </c>
      <c r="B57" s="68" t="s">
        <v>209</v>
      </c>
      <c r="C57" s="68" t="s">
        <v>5</v>
      </c>
      <c r="D57" s="68" t="s">
        <v>210</v>
      </c>
      <c r="E57" s="68" t="s">
        <v>211</v>
      </c>
      <c r="F57" s="68" t="s">
        <v>212</v>
      </c>
      <c r="G57" s="68" t="s">
        <v>218</v>
      </c>
      <c r="H57" s="68" t="s">
        <v>213</v>
      </c>
    </row>
    <row r="58" spans="1:10" s="15" customFormat="1">
      <c r="A58" s="15">
        <v>1</v>
      </c>
      <c r="B58" s="15" t="s">
        <v>734</v>
      </c>
      <c r="C58" s="28">
        <v>77000</v>
      </c>
      <c r="D58" s="28">
        <v>7425</v>
      </c>
      <c r="E58" s="28">
        <f>C58-D58</f>
        <v>69575</v>
      </c>
      <c r="F58" s="15">
        <v>14</v>
      </c>
      <c r="G58" s="69">
        <f>D58*F58</f>
        <v>103950</v>
      </c>
      <c r="H58" s="69">
        <f>C58*F58</f>
        <v>1078000</v>
      </c>
    </row>
    <row r="59" spans="1:10" s="15" customFormat="1">
      <c r="C59" s="28"/>
      <c r="D59" s="28"/>
      <c r="E59" s="28"/>
      <c r="G59" s="69"/>
      <c r="H59" s="69"/>
    </row>
    <row r="60" spans="1:10" s="15" customFormat="1">
      <c r="E60" s="28">
        <f>C60-D60</f>
        <v>0</v>
      </c>
      <c r="F60" s="70" t="s">
        <v>214</v>
      </c>
      <c r="G60" s="69"/>
      <c r="H60" s="71">
        <f>SUM(H58:H59)</f>
        <v>1078000</v>
      </c>
    </row>
    <row r="61" spans="1:10" s="15" customFormat="1">
      <c r="E61" s="28">
        <f>C61-D61</f>
        <v>0</v>
      </c>
      <c r="F61" s="70" t="s">
        <v>210</v>
      </c>
      <c r="G61" s="69"/>
      <c r="H61" s="69">
        <f>SUM(G58:G58)</f>
        <v>103950</v>
      </c>
    </row>
    <row r="62" spans="1:10" s="15" customFormat="1">
      <c r="E62" s="28">
        <f>C62-D62</f>
        <v>0</v>
      </c>
      <c r="F62" s="65" t="s">
        <v>219</v>
      </c>
      <c r="G62" s="69"/>
      <c r="H62" s="72">
        <f>H60-H61</f>
        <v>974050</v>
      </c>
      <c r="J62" s="15" t="s">
        <v>634</v>
      </c>
    </row>
    <row r="63" spans="1:10" s="15" customFormat="1"/>
    <row r="64" spans="1:10" s="15" customFormat="1">
      <c r="F64" s="15" t="s">
        <v>997</v>
      </c>
    </row>
  </sheetData>
  <mergeCells count="4">
    <mergeCell ref="A4:H4"/>
    <mergeCell ref="A20:H20"/>
    <mergeCell ref="A35:H35"/>
    <mergeCell ref="A52:H52"/>
  </mergeCells>
  <pageMargins left="0.7" right="0.7" top="0.75" bottom="0.75" header="0.3" footer="0.3"/>
  <pageSetup scale="7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showGridLines="0" workbookViewId="0">
      <pane ySplit="3" topLeftCell="A49" activePane="bottomLeft" state="frozen"/>
      <selection pane="bottomLeft" activeCell="J60" sqref="J60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625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626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624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110</v>
      </c>
      <c r="C10" s="40">
        <v>85000</v>
      </c>
      <c r="D10" s="40">
        <v>6300</v>
      </c>
      <c r="E10" s="40">
        <f>C10-D10</f>
        <v>78700</v>
      </c>
      <c r="F10" s="37">
        <v>36</v>
      </c>
      <c r="G10" s="42">
        <f>D10*F10</f>
        <v>226800</v>
      </c>
      <c r="H10" s="42">
        <f>C10*F10</f>
        <v>3060000</v>
      </c>
    </row>
    <row r="11" spans="1:10" s="37" customFormat="1">
      <c r="A11" s="37">
        <v>2</v>
      </c>
      <c r="B11" s="37" t="s">
        <v>589</v>
      </c>
      <c r="C11" s="40">
        <v>70000</v>
      </c>
      <c r="D11" s="40">
        <v>5225</v>
      </c>
      <c r="E11" s="40">
        <f>C11-D11</f>
        <v>64775</v>
      </c>
      <c r="F11" s="37">
        <v>34</v>
      </c>
      <c r="G11" s="42">
        <f>D11*F11</f>
        <v>177650</v>
      </c>
      <c r="H11" s="42">
        <f>C11*F11</f>
        <v>2380000</v>
      </c>
    </row>
    <row r="12" spans="1:10" s="37" customFormat="1">
      <c r="C12" s="40"/>
      <c r="D12" s="40"/>
      <c r="E12" s="40"/>
      <c r="G12" s="42"/>
      <c r="H12" s="42"/>
    </row>
    <row r="13" spans="1:10" s="37" customFormat="1">
      <c r="E13" s="40">
        <f>C13-D13</f>
        <v>0</v>
      </c>
      <c r="F13" s="43" t="s">
        <v>214</v>
      </c>
      <c r="G13" s="42"/>
      <c r="H13" s="44">
        <f>SUM(H10:H11)</f>
        <v>5440000</v>
      </c>
    </row>
    <row r="14" spans="1:10" s="37" customFormat="1">
      <c r="E14" s="40">
        <f>C14-D14</f>
        <v>0</v>
      </c>
      <c r="F14" s="43" t="s">
        <v>210</v>
      </c>
      <c r="G14" s="42"/>
      <c r="H14" s="42">
        <f>SUM(G10:G11)</f>
        <v>404450</v>
      </c>
    </row>
    <row r="15" spans="1:10" s="37" customFormat="1">
      <c r="E15" s="40">
        <f>C15-D15</f>
        <v>0</v>
      </c>
      <c r="F15" s="45" t="s">
        <v>219</v>
      </c>
      <c r="G15" s="42"/>
      <c r="H15" s="46">
        <f>H13-H14</f>
        <v>5035550</v>
      </c>
      <c r="J15" s="37" t="s">
        <v>638</v>
      </c>
    </row>
    <row r="16" spans="1:10" s="37" customFormat="1"/>
    <row r="17" spans="1:10" s="37" customFormat="1">
      <c r="F17" s="37" t="s">
        <v>623</v>
      </c>
    </row>
    <row r="18" spans="1:10" s="26" customFormat="1"/>
    <row r="20" spans="1:10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10" s="15" customFormat="1" ht="9" customHeight="1"/>
    <row r="22" spans="1:10" s="15" customFormat="1">
      <c r="A22" s="15" t="s">
        <v>3</v>
      </c>
      <c r="B22" s="15" t="s">
        <v>624</v>
      </c>
    </row>
    <row r="23" spans="1:10" s="15" customFormat="1">
      <c r="A23" s="15" t="s">
        <v>208</v>
      </c>
      <c r="B23" s="15" t="s">
        <v>217</v>
      </c>
    </row>
    <row r="24" spans="1:10" s="15" customFormat="1"/>
    <row r="25" spans="1:10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10" s="15" customFormat="1">
      <c r="A26" s="15">
        <v>1</v>
      </c>
      <c r="B26" s="15" t="s">
        <v>108</v>
      </c>
      <c r="C26" s="28">
        <v>90000</v>
      </c>
      <c r="D26" s="28">
        <v>5850</v>
      </c>
      <c r="E26" s="28">
        <f>C26-D26</f>
        <v>84150</v>
      </c>
      <c r="F26" s="15">
        <v>34</v>
      </c>
      <c r="G26" s="69">
        <f>D26*F26</f>
        <v>198900</v>
      </c>
      <c r="H26" s="69">
        <f>C26*F26</f>
        <v>3060000</v>
      </c>
    </row>
    <row r="27" spans="1:10" s="15" customFormat="1">
      <c r="C27" s="28"/>
      <c r="D27" s="28"/>
      <c r="E27" s="28"/>
      <c r="G27" s="69"/>
      <c r="H27" s="69"/>
    </row>
    <row r="28" spans="1:10" s="15" customFormat="1">
      <c r="E28" s="28">
        <f>C28-D28</f>
        <v>0</v>
      </c>
      <c r="F28" s="70" t="s">
        <v>214</v>
      </c>
      <c r="G28" s="69"/>
      <c r="H28" s="71">
        <f>SUM(H26:H26)</f>
        <v>3060000</v>
      </c>
    </row>
    <row r="29" spans="1:10" s="15" customFormat="1">
      <c r="E29" s="28">
        <f>C29-D29</f>
        <v>0</v>
      </c>
      <c r="F29" s="70" t="s">
        <v>210</v>
      </c>
      <c r="G29" s="69"/>
      <c r="H29" s="69">
        <f>SUM(G26:G26)</f>
        <v>198900</v>
      </c>
    </row>
    <row r="30" spans="1:10" s="15" customFormat="1">
      <c r="E30" s="28">
        <f>C30-D30</f>
        <v>0</v>
      </c>
      <c r="F30" s="65" t="s">
        <v>219</v>
      </c>
      <c r="G30" s="69"/>
      <c r="H30" s="72">
        <f>H28-H29</f>
        <v>2861100</v>
      </c>
      <c r="J30" s="15" t="s">
        <v>634</v>
      </c>
    </row>
    <row r="31" spans="1:10" s="15" customFormat="1"/>
    <row r="32" spans="1:10" s="15" customFormat="1">
      <c r="F32" s="15" t="s">
        <v>623</v>
      </c>
    </row>
    <row r="33" spans="1:10" s="26" customFormat="1"/>
    <row r="35" spans="1:10" s="15" customFormat="1">
      <c r="A35" s="104" t="s">
        <v>215</v>
      </c>
      <c r="B35" s="104"/>
      <c r="C35" s="104"/>
      <c r="D35" s="104"/>
      <c r="E35" s="104"/>
      <c r="F35" s="104"/>
      <c r="G35" s="104"/>
      <c r="H35" s="104"/>
    </row>
    <row r="36" spans="1:10" s="15" customFormat="1" ht="9" customHeight="1"/>
    <row r="37" spans="1:10" s="15" customFormat="1">
      <c r="A37" s="15" t="s">
        <v>3</v>
      </c>
      <c r="B37" s="15" t="s">
        <v>624</v>
      </c>
    </row>
    <row r="38" spans="1:10" s="15" customFormat="1">
      <c r="A38" s="15" t="s">
        <v>208</v>
      </c>
      <c r="B38" s="15" t="s">
        <v>217</v>
      </c>
    </row>
    <row r="39" spans="1:10" s="15" customFormat="1"/>
    <row r="40" spans="1:10" s="15" customFormat="1">
      <c r="A40" s="68" t="s">
        <v>4</v>
      </c>
      <c r="B40" s="68" t="s">
        <v>209</v>
      </c>
      <c r="C40" s="68" t="s">
        <v>5</v>
      </c>
      <c r="D40" s="68" t="s">
        <v>210</v>
      </c>
      <c r="E40" s="68" t="s">
        <v>211</v>
      </c>
      <c r="F40" s="68" t="s">
        <v>212</v>
      </c>
      <c r="G40" s="68" t="s">
        <v>218</v>
      </c>
      <c r="H40" s="68" t="s">
        <v>213</v>
      </c>
    </row>
    <row r="41" spans="1:10" s="15" customFormat="1">
      <c r="A41" s="15">
        <v>1</v>
      </c>
      <c r="B41" s="92" t="s">
        <v>961</v>
      </c>
      <c r="C41" s="93">
        <v>70000</v>
      </c>
      <c r="D41" s="28">
        <v>5225</v>
      </c>
      <c r="E41" s="28">
        <f>C41-D41</f>
        <v>64775</v>
      </c>
      <c r="F41" s="15">
        <v>34</v>
      </c>
      <c r="G41" s="69">
        <f>D41*F41</f>
        <v>177650</v>
      </c>
      <c r="H41" s="69">
        <f>C41*F41</f>
        <v>2380000</v>
      </c>
    </row>
    <row r="42" spans="1:10" s="15" customFormat="1">
      <c r="C42" s="28"/>
      <c r="D42" s="28"/>
      <c r="E42" s="28"/>
      <c r="G42" s="69"/>
      <c r="H42" s="69"/>
    </row>
    <row r="43" spans="1:10" s="15" customFormat="1">
      <c r="E43" s="28">
        <f>C43-D43</f>
        <v>0</v>
      </c>
      <c r="F43" s="70" t="s">
        <v>214</v>
      </c>
      <c r="G43" s="69"/>
      <c r="H43" s="71">
        <f>SUM(H41:H41)</f>
        <v>2380000</v>
      </c>
    </row>
    <row r="44" spans="1:10" s="15" customFormat="1">
      <c r="E44" s="28">
        <f>C44-D44</f>
        <v>0</v>
      </c>
      <c r="F44" s="70" t="s">
        <v>210</v>
      </c>
      <c r="G44" s="69"/>
      <c r="H44" s="69">
        <f>SUM(G41:G41)</f>
        <v>177650</v>
      </c>
    </row>
    <row r="45" spans="1:10" s="15" customFormat="1">
      <c r="E45" s="28">
        <f>C45-D45</f>
        <v>0</v>
      </c>
      <c r="F45" s="65" t="s">
        <v>219</v>
      </c>
      <c r="G45" s="69"/>
      <c r="H45" s="72">
        <f>H43-H44</f>
        <v>2202350</v>
      </c>
      <c r="J45" s="15" t="s">
        <v>634</v>
      </c>
    </row>
    <row r="46" spans="1:10" s="15" customFormat="1"/>
    <row r="47" spans="1:10" s="15" customFormat="1">
      <c r="F47" s="15" t="s">
        <v>965</v>
      </c>
    </row>
    <row r="48" spans="1:10" s="26" customFormat="1"/>
    <row r="49" spans="1:10" s="15" customFormat="1">
      <c r="A49" s="104" t="s">
        <v>215</v>
      </c>
      <c r="B49" s="104"/>
      <c r="C49" s="104"/>
      <c r="D49" s="104"/>
      <c r="E49" s="104"/>
      <c r="F49" s="104"/>
      <c r="G49" s="104"/>
      <c r="H49" s="104"/>
    </row>
    <row r="50" spans="1:10" s="15" customFormat="1" ht="9" customHeight="1"/>
    <row r="51" spans="1:10" s="15" customFormat="1">
      <c r="A51" s="15" t="s">
        <v>3</v>
      </c>
      <c r="B51" s="15" t="s">
        <v>624</v>
      </c>
    </row>
    <row r="52" spans="1:10" s="15" customFormat="1">
      <c r="A52" s="15" t="s">
        <v>208</v>
      </c>
      <c r="B52" s="15" t="s">
        <v>217</v>
      </c>
    </row>
    <row r="53" spans="1:10" s="15" customFormat="1"/>
    <row r="54" spans="1:10" s="15" customFormat="1">
      <c r="A54" s="68" t="s">
        <v>4</v>
      </c>
      <c r="B54" s="68" t="s">
        <v>209</v>
      </c>
      <c r="C54" s="68" t="s">
        <v>5</v>
      </c>
      <c r="D54" s="68" t="s">
        <v>210</v>
      </c>
      <c r="E54" s="68" t="s">
        <v>211</v>
      </c>
      <c r="F54" s="68" t="s">
        <v>212</v>
      </c>
      <c r="G54" s="68" t="s">
        <v>218</v>
      </c>
      <c r="H54" s="68" t="s">
        <v>213</v>
      </c>
    </row>
    <row r="55" spans="1:10" s="15" customFormat="1">
      <c r="A55" s="15">
        <v>1</v>
      </c>
      <c r="B55" s="92" t="s">
        <v>589</v>
      </c>
      <c r="C55" s="28">
        <v>70000</v>
      </c>
      <c r="D55" s="28">
        <v>5225</v>
      </c>
      <c r="E55" s="28">
        <f>C55-D55</f>
        <v>64775</v>
      </c>
      <c r="F55" s="15">
        <v>2</v>
      </c>
      <c r="G55" s="69">
        <f>D55*F55</f>
        <v>10450</v>
      </c>
      <c r="H55" s="69">
        <f>C55*F55</f>
        <v>140000</v>
      </c>
    </row>
    <row r="56" spans="1:10" s="15" customFormat="1">
      <c r="A56" s="15">
        <v>2</v>
      </c>
      <c r="B56" s="92" t="s">
        <v>991</v>
      </c>
      <c r="C56" s="28">
        <v>90000</v>
      </c>
      <c r="D56" s="28">
        <v>5850</v>
      </c>
      <c r="E56" s="28">
        <f>C56-D56</f>
        <v>84150</v>
      </c>
      <c r="F56" s="15">
        <v>2</v>
      </c>
      <c r="G56" s="69">
        <f>D56*F56</f>
        <v>11700</v>
      </c>
      <c r="H56" s="69">
        <f>C56*F56</f>
        <v>180000</v>
      </c>
    </row>
    <row r="57" spans="1:10" s="15" customFormat="1">
      <c r="C57" s="28"/>
      <c r="D57" s="28"/>
      <c r="E57" s="28"/>
      <c r="G57" s="69"/>
      <c r="H57" s="69"/>
    </row>
    <row r="58" spans="1:10" s="15" customFormat="1">
      <c r="E58" s="28">
        <f>C58-D58</f>
        <v>0</v>
      </c>
      <c r="F58" s="70" t="s">
        <v>214</v>
      </c>
      <c r="G58" s="69"/>
      <c r="H58" s="71">
        <f>SUM(H55:H56)</f>
        <v>320000</v>
      </c>
    </row>
    <row r="59" spans="1:10" s="15" customFormat="1">
      <c r="E59" s="28">
        <f>C59-D59</f>
        <v>0</v>
      </c>
      <c r="F59" s="70" t="s">
        <v>210</v>
      </c>
      <c r="G59" s="69"/>
      <c r="H59" s="69">
        <f>SUM(G55:G56)</f>
        <v>22150</v>
      </c>
    </row>
    <row r="60" spans="1:10" s="15" customFormat="1">
      <c r="E60" s="28">
        <f>C60-D60</f>
        <v>0</v>
      </c>
      <c r="F60" s="65" t="s">
        <v>219</v>
      </c>
      <c r="G60" s="69"/>
      <c r="H60" s="72">
        <f>H58-H59</f>
        <v>297850</v>
      </c>
      <c r="J60" s="15" t="s">
        <v>634</v>
      </c>
    </row>
    <row r="61" spans="1:10" s="15" customFormat="1"/>
    <row r="62" spans="1:10" s="15" customFormat="1">
      <c r="F62" s="15" t="s">
        <v>986</v>
      </c>
    </row>
  </sheetData>
  <mergeCells count="4">
    <mergeCell ref="A4:H4"/>
    <mergeCell ref="A20:H20"/>
    <mergeCell ref="A35:H35"/>
    <mergeCell ref="A49:H49"/>
  </mergeCells>
  <pageMargins left="0.7" right="0.7" top="0.75" bottom="0.75" header="0.3" footer="0.3"/>
  <pageSetup scale="7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showGridLines="0" workbookViewId="0">
      <pane ySplit="3" topLeftCell="A4" activePane="bottomLeft" state="frozen"/>
      <selection pane="bottomLeft" activeCell="J16" sqref="J16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983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984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985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975</v>
      </c>
      <c r="C10" s="28">
        <v>67000</v>
      </c>
      <c r="D10" s="28">
        <v>8850</v>
      </c>
      <c r="E10" s="28">
        <f>C10-D10</f>
        <v>58150</v>
      </c>
      <c r="F10" s="15">
        <v>15</v>
      </c>
      <c r="G10" s="69">
        <f>D10*F10</f>
        <v>132750</v>
      </c>
      <c r="H10" s="69">
        <f>C10*F10</f>
        <v>1005000</v>
      </c>
    </row>
    <row r="11" spans="1:10" s="15" customFormat="1">
      <c r="A11" s="15">
        <v>2</v>
      </c>
      <c r="B11" s="15" t="s">
        <v>976</v>
      </c>
      <c r="C11" s="28">
        <v>67000</v>
      </c>
      <c r="D11" s="28">
        <v>8350</v>
      </c>
      <c r="E11" s="28">
        <f>C11-D11</f>
        <v>58650</v>
      </c>
      <c r="F11" s="15">
        <v>15</v>
      </c>
      <c r="G11" s="69">
        <f>D11*F11</f>
        <v>125250</v>
      </c>
      <c r="H11" s="69">
        <f>C11*F11</f>
        <v>1005000</v>
      </c>
    </row>
    <row r="12" spans="1:10" s="15" customFormat="1">
      <c r="A12" s="15">
        <v>3</v>
      </c>
      <c r="B12" s="15" t="s">
        <v>977</v>
      </c>
      <c r="C12" s="28">
        <v>67000</v>
      </c>
      <c r="D12" s="28">
        <v>8350</v>
      </c>
      <c r="E12" s="28">
        <f>C12-D12</f>
        <v>58650</v>
      </c>
      <c r="F12" s="15">
        <v>15</v>
      </c>
      <c r="G12" s="69">
        <f>D12*F12</f>
        <v>125250</v>
      </c>
      <c r="H12" s="69">
        <f>C12*F12</f>
        <v>1005000</v>
      </c>
    </row>
    <row r="13" spans="1:10" s="15" customFormat="1">
      <c r="C13" s="28"/>
      <c r="D13" s="28"/>
      <c r="E13" s="28"/>
      <c r="G13" s="69"/>
      <c r="H13" s="69"/>
    </row>
    <row r="14" spans="1:10" s="15" customFormat="1">
      <c r="E14" s="28">
        <f>C14-D14</f>
        <v>0</v>
      </c>
      <c r="F14" s="70" t="s">
        <v>214</v>
      </c>
      <c r="G14" s="69"/>
      <c r="H14" s="71">
        <f>SUM(H10:H12)</f>
        <v>3015000</v>
      </c>
    </row>
    <row r="15" spans="1:10" s="15" customFormat="1">
      <c r="E15" s="28">
        <f>C15-D15</f>
        <v>0</v>
      </c>
      <c r="F15" s="70" t="s">
        <v>210</v>
      </c>
      <c r="G15" s="69"/>
      <c r="H15" s="69">
        <f>SUM(G10:G12)</f>
        <v>383250</v>
      </c>
    </row>
    <row r="16" spans="1:10" s="15" customFormat="1">
      <c r="E16" s="28">
        <f>C16-D16</f>
        <v>0</v>
      </c>
      <c r="F16" s="65" t="s">
        <v>219</v>
      </c>
      <c r="G16" s="69"/>
      <c r="H16" s="72">
        <f>H14-H15</f>
        <v>2631750</v>
      </c>
      <c r="J16" s="15" t="s">
        <v>634</v>
      </c>
    </row>
    <row r="17" spans="6:6" s="15" customFormat="1"/>
    <row r="18" spans="6:6">
      <c r="F18" s="15" t="s">
        <v>986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9"/>
  <sheetViews>
    <sheetView showGridLines="0" workbookViewId="0">
      <pane ySplit="3" topLeftCell="A107" activePane="bottomLeft" state="frozen"/>
      <selection pane="bottomLeft" activeCell="J118" sqref="J118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66" t="s">
        <v>387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67" t="s">
        <v>388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37" customFormat="1" ht="9" customHeight="1"/>
    <row r="6" spans="1:9" s="37" customFormat="1">
      <c r="A6" s="37" t="s">
        <v>3</v>
      </c>
      <c r="B6" s="37" t="s">
        <v>386</v>
      </c>
    </row>
    <row r="7" spans="1:9" s="37" customFormat="1">
      <c r="A7" s="37" t="s">
        <v>208</v>
      </c>
      <c r="B7" s="37" t="s">
        <v>217</v>
      </c>
    </row>
    <row r="8" spans="1:9" s="37" customFormat="1"/>
    <row r="9" spans="1:9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9" s="37" customFormat="1">
      <c r="A10" s="37">
        <v>1</v>
      </c>
      <c r="B10" s="37" t="s">
        <v>379</v>
      </c>
      <c r="C10" s="40">
        <v>58350</v>
      </c>
      <c r="D10" s="40">
        <v>8350</v>
      </c>
      <c r="E10" s="40">
        <f>C10-D10</f>
        <v>50000</v>
      </c>
      <c r="F10" s="40">
        <v>15</v>
      </c>
      <c r="G10" s="42">
        <f>D10*F10</f>
        <v>125250</v>
      </c>
      <c r="H10" s="42">
        <f>C10*F10</f>
        <v>875250</v>
      </c>
    </row>
    <row r="11" spans="1:9" s="37" customFormat="1">
      <c r="A11" s="37">
        <v>2</v>
      </c>
      <c r="B11" s="37" t="s">
        <v>380</v>
      </c>
      <c r="C11" s="40">
        <v>48950</v>
      </c>
      <c r="D11" s="40">
        <v>8350</v>
      </c>
      <c r="E11" s="40">
        <f>C11-D11</f>
        <v>40600</v>
      </c>
      <c r="F11" s="40">
        <v>13</v>
      </c>
      <c r="G11" s="42">
        <f>D11*F11</f>
        <v>108550</v>
      </c>
      <c r="H11" s="42">
        <f>C11*F11</f>
        <v>636350</v>
      </c>
    </row>
    <row r="12" spans="1:9" s="37" customFormat="1">
      <c r="A12" s="37">
        <v>3</v>
      </c>
      <c r="B12" s="37" t="s">
        <v>381</v>
      </c>
      <c r="C12" s="40">
        <v>48950</v>
      </c>
      <c r="D12" s="40">
        <v>8350</v>
      </c>
      <c r="E12" s="40">
        <f>C12-D12</f>
        <v>40600</v>
      </c>
      <c r="F12" s="40">
        <v>15</v>
      </c>
      <c r="G12" s="42">
        <f>D12*F12</f>
        <v>125250</v>
      </c>
      <c r="H12" s="42">
        <f>C12*F12</f>
        <v>734250</v>
      </c>
    </row>
    <row r="13" spans="1:9" s="37" customFormat="1">
      <c r="A13" s="37">
        <v>4</v>
      </c>
      <c r="B13" s="37" t="s">
        <v>382</v>
      </c>
      <c r="C13" s="40">
        <v>59950</v>
      </c>
      <c r="D13" s="40">
        <v>8350</v>
      </c>
      <c r="E13" s="40">
        <f>C13-D13</f>
        <v>51600</v>
      </c>
      <c r="F13" s="40">
        <v>15</v>
      </c>
      <c r="G13" s="42">
        <f>D13*F13</f>
        <v>125250</v>
      </c>
      <c r="H13" s="42">
        <f>C13*F13</f>
        <v>899250</v>
      </c>
    </row>
    <row r="14" spans="1:9" s="37" customFormat="1">
      <c r="A14" s="37">
        <v>5</v>
      </c>
      <c r="B14" s="37" t="s">
        <v>383</v>
      </c>
      <c r="C14" s="40">
        <v>48950</v>
      </c>
      <c r="D14" s="40">
        <v>8350</v>
      </c>
      <c r="E14" s="40">
        <f>C14-D14</f>
        <v>40600</v>
      </c>
      <c r="F14" s="40">
        <v>15</v>
      </c>
      <c r="G14" s="42">
        <f>D14*F14</f>
        <v>125250</v>
      </c>
      <c r="H14" s="42">
        <f>C14*F14</f>
        <v>734250</v>
      </c>
    </row>
    <row r="15" spans="1:9" s="37" customFormat="1">
      <c r="C15" s="40"/>
      <c r="D15" s="40"/>
      <c r="E15" s="40"/>
      <c r="F15" s="40"/>
      <c r="G15" s="42"/>
      <c r="H15" s="42"/>
    </row>
    <row r="16" spans="1:9" s="37" customFormat="1">
      <c r="E16" s="40">
        <f>C16-D16</f>
        <v>0</v>
      </c>
      <c r="F16" s="43" t="s">
        <v>214</v>
      </c>
      <c r="G16" s="42"/>
      <c r="H16" s="44">
        <f>SUM(H10:H14)</f>
        <v>3879350</v>
      </c>
    </row>
    <row r="17" spans="1:10" s="37" customFormat="1">
      <c r="E17" s="40">
        <f>C17-D17</f>
        <v>0</v>
      </c>
      <c r="F17" s="43" t="s">
        <v>210</v>
      </c>
      <c r="G17" s="42"/>
      <c r="H17" s="42">
        <f>SUM(G10:G14)</f>
        <v>609550</v>
      </c>
    </row>
    <row r="18" spans="1:10" s="37" customFormat="1">
      <c r="E18" s="40">
        <f>C18-D18</f>
        <v>0</v>
      </c>
      <c r="F18" s="45" t="s">
        <v>219</v>
      </c>
      <c r="G18" s="42"/>
      <c r="H18" s="46">
        <f>H16-H17</f>
        <v>3269800</v>
      </c>
      <c r="J18" s="37" t="s">
        <v>330</v>
      </c>
    </row>
    <row r="19" spans="1:10" s="37" customFormat="1"/>
    <row r="20" spans="1:10" s="37" customFormat="1">
      <c r="F20" s="37" t="s">
        <v>378</v>
      </c>
    </row>
    <row r="21" spans="1:10" s="37" customFormat="1"/>
    <row r="22" spans="1:10" s="33" customFormat="1"/>
    <row r="23" spans="1:10" s="37" customFormat="1"/>
    <row r="24" spans="1:10" s="37" customFormat="1">
      <c r="A24" s="105" t="s">
        <v>215</v>
      </c>
      <c r="B24" s="105"/>
      <c r="C24" s="105"/>
      <c r="D24" s="105"/>
      <c r="E24" s="105"/>
      <c r="F24" s="105"/>
      <c r="G24" s="105"/>
      <c r="H24" s="105"/>
    </row>
    <row r="25" spans="1:10" s="37" customFormat="1"/>
    <row r="26" spans="1:10" s="37" customFormat="1">
      <c r="A26" s="37" t="s">
        <v>3</v>
      </c>
      <c r="B26" s="37" t="s">
        <v>386</v>
      </c>
    </row>
    <row r="27" spans="1:10" s="37" customFormat="1">
      <c r="A27" s="37" t="s">
        <v>208</v>
      </c>
      <c r="B27" s="37" t="s">
        <v>217</v>
      </c>
    </row>
    <row r="28" spans="1:10" s="37" customFormat="1"/>
    <row r="29" spans="1:10" s="37" customFormat="1">
      <c r="A29" s="38" t="s">
        <v>4</v>
      </c>
      <c r="B29" s="38" t="s">
        <v>209</v>
      </c>
      <c r="C29" s="38" t="s">
        <v>5</v>
      </c>
      <c r="D29" s="38" t="s">
        <v>210</v>
      </c>
      <c r="E29" s="38" t="s">
        <v>211</v>
      </c>
      <c r="F29" s="38" t="s">
        <v>212</v>
      </c>
      <c r="G29" s="38" t="s">
        <v>218</v>
      </c>
      <c r="H29" s="38" t="s">
        <v>213</v>
      </c>
    </row>
    <row r="30" spans="1:10" s="37" customFormat="1">
      <c r="A30" s="37">
        <v>1</v>
      </c>
      <c r="B30" s="37" t="s">
        <v>419</v>
      </c>
      <c r="C30" s="40">
        <v>59950</v>
      </c>
      <c r="D30" s="40">
        <v>8350</v>
      </c>
      <c r="E30" s="40">
        <f>C30-D30</f>
        <v>51600</v>
      </c>
      <c r="F30" s="40">
        <v>15</v>
      </c>
      <c r="G30" s="42">
        <f>D30*F30</f>
        <v>125250</v>
      </c>
      <c r="H30" s="42">
        <f>C30*F30</f>
        <v>899250</v>
      </c>
    </row>
    <row r="31" spans="1:10" s="37" customFormat="1">
      <c r="C31" s="40"/>
      <c r="D31" s="40"/>
      <c r="E31" s="40"/>
      <c r="F31" s="40"/>
      <c r="G31" s="42"/>
      <c r="H31" s="42"/>
    </row>
    <row r="32" spans="1:10" s="37" customFormat="1">
      <c r="E32" s="40">
        <f>C32-D32</f>
        <v>0</v>
      </c>
      <c r="F32" s="43" t="s">
        <v>214</v>
      </c>
      <c r="G32" s="42"/>
      <c r="H32" s="44">
        <f>SUM(H30:H30)</f>
        <v>899250</v>
      </c>
    </row>
    <row r="33" spans="1:10" s="37" customFormat="1">
      <c r="E33" s="40">
        <f>C33-D33</f>
        <v>0</v>
      </c>
      <c r="F33" s="43" t="s">
        <v>210</v>
      </c>
      <c r="G33" s="42"/>
      <c r="H33" s="42">
        <f>SUM(G30:G30)</f>
        <v>125250</v>
      </c>
    </row>
    <row r="34" spans="1:10" s="37" customFormat="1">
      <c r="E34" s="40">
        <f>C34-D34</f>
        <v>0</v>
      </c>
      <c r="F34" s="45" t="s">
        <v>219</v>
      </c>
      <c r="G34" s="42"/>
      <c r="H34" s="46">
        <f>H32-H33</f>
        <v>774000</v>
      </c>
      <c r="J34" s="37" t="s">
        <v>528</v>
      </c>
    </row>
    <row r="35" spans="1:10" s="37" customFormat="1"/>
    <row r="36" spans="1:10" s="37" customFormat="1">
      <c r="F36" s="37" t="s">
        <v>401</v>
      </c>
    </row>
    <row r="37" spans="1:10" s="26" customFormat="1"/>
    <row r="38" spans="1:10" s="37" customFormat="1"/>
    <row r="39" spans="1:10" s="37" customFormat="1"/>
    <row r="40" spans="1:10" s="37" customFormat="1">
      <c r="A40" s="105" t="s">
        <v>215</v>
      </c>
      <c r="B40" s="105"/>
      <c r="C40" s="105"/>
      <c r="D40" s="105"/>
      <c r="E40" s="105"/>
      <c r="F40" s="105"/>
      <c r="G40" s="105"/>
      <c r="H40" s="105"/>
    </row>
    <row r="41" spans="1:10" s="37" customFormat="1"/>
    <row r="42" spans="1:10" s="37" customFormat="1">
      <c r="A42" s="37" t="s">
        <v>3</v>
      </c>
      <c r="B42" s="37" t="s">
        <v>386</v>
      </c>
    </row>
    <row r="43" spans="1:10" s="37" customFormat="1">
      <c r="A43" s="37" t="s">
        <v>208</v>
      </c>
      <c r="B43" s="37" t="s">
        <v>217</v>
      </c>
    </row>
    <row r="44" spans="1:10" s="37" customFormat="1"/>
    <row r="45" spans="1:10" s="37" customFormat="1">
      <c r="A45" s="38" t="s">
        <v>4</v>
      </c>
      <c r="B45" s="38" t="s">
        <v>209</v>
      </c>
      <c r="C45" s="38" t="s">
        <v>5</v>
      </c>
      <c r="D45" s="38" t="s">
        <v>210</v>
      </c>
      <c r="E45" s="38" t="s">
        <v>211</v>
      </c>
      <c r="F45" s="38" t="s">
        <v>212</v>
      </c>
      <c r="G45" s="38" t="s">
        <v>218</v>
      </c>
      <c r="H45" s="38" t="s">
        <v>213</v>
      </c>
    </row>
    <row r="46" spans="1:10" s="37" customFormat="1">
      <c r="A46" s="37">
        <v>1</v>
      </c>
      <c r="B46" s="37" t="s">
        <v>498</v>
      </c>
      <c r="C46" s="40">
        <v>48950</v>
      </c>
      <c r="D46" s="40">
        <v>8350</v>
      </c>
      <c r="E46" s="40">
        <f>C46-D46</f>
        <v>40600</v>
      </c>
      <c r="F46" s="40">
        <v>15</v>
      </c>
      <c r="G46" s="42">
        <f>D46*F46</f>
        <v>125250</v>
      </c>
      <c r="H46" s="42">
        <f>C46*F46</f>
        <v>734250</v>
      </c>
    </row>
    <row r="47" spans="1:10" s="37" customFormat="1">
      <c r="B47" s="37" t="s">
        <v>499</v>
      </c>
      <c r="C47" s="40">
        <v>48950</v>
      </c>
      <c r="D47" s="40">
        <v>8350</v>
      </c>
      <c r="E47" s="40">
        <f>C47-D47</f>
        <v>40600</v>
      </c>
      <c r="F47" s="40">
        <v>15</v>
      </c>
      <c r="G47" s="42">
        <f>D47*F47</f>
        <v>125250</v>
      </c>
      <c r="H47" s="42">
        <f>C47*F47</f>
        <v>734250</v>
      </c>
    </row>
    <row r="48" spans="1:10" s="37" customFormat="1">
      <c r="C48" s="40"/>
      <c r="D48" s="40"/>
      <c r="E48" s="40"/>
      <c r="F48" s="40"/>
      <c r="G48" s="42"/>
      <c r="H48" s="42"/>
    </row>
    <row r="49" spans="1:10" s="37" customFormat="1">
      <c r="E49" s="40">
        <f>C49-D49</f>
        <v>0</v>
      </c>
      <c r="F49" s="43" t="s">
        <v>214</v>
      </c>
      <c r="G49" s="42"/>
      <c r="H49" s="44">
        <f>SUM(H46:H47)</f>
        <v>1468500</v>
      </c>
    </row>
    <row r="50" spans="1:10" s="37" customFormat="1">
      <c r="E50" s="40">
        <f>C50-D50</f>
        <v>0</v>
      </c>
      <c r="F50" s="43" t="s">
        <v>210</v>
      </c>
      <c r="G50" s="42"/>
      <c r="H50" s="42">
        <f>SUM(G46:G47)</f>
        <v>250500</v>
      </c>
    </row>
    <row r="51" spans="1:10" s="37" customFormat="1">
      <c r="E51" s="40">
        <f>C51-D51</f>
        <v>0</v>
      </c>
      <c r="F51" s="45" t="s">
        <v>219</v>
      </c>
      <c r="G51" s="42"/>
      <c r="H51" s="46">
        <f>H49-H50</f>
        <v>1218000</v>
      </c>
      <c r="J51" s="37" t="s">
        <v>339</v>
      </c>
    </row>
    <row r="52" spans="1:10" s="37" customFormat="1"/>
    <row r="53" spans="1:10" s="37" customFormat="1">
      <c r="F53" s="37" t="s">
        <v>529</v>
      </c>
    </row>
    <row r="54" spans="1:10" s="26" customFormat="1"/>
    <row r="56" spans="1:10" s="37" customFormat="1">
      <c r="A56" s="105" t="s">
        <v>215</v>
      </c>
      <c r="B56" s="105"/>
      <c r="C56" s="105"/>
      <c r="D56" s="105"/>
      <c r="E56" s="105"/>
      <c r="F56" s="105"/>
      <c r="G56" s="105"/>
      <c r="H56" s="105"/>
    </row>
    <row r="57" spans="1:10" s="37" customFormat="1"/>
    <row r="58" spans="1:10" s="37" customFormat="1">
      <c r="A58" s="37" t="s">
        <v>3</v>
      </c>
      <c r="B58" s="37" t="s">
        <v>386</v>
      </c>
    </row>
    <row r="59" spans="1:10" s="37" customFormat="1">
      <c r="A59" s="37" t="s">
        <v>208</v>
      </c>
      <c r="B59" s="37" t="s">
        <v>217</v>
      </c>
    </row>
    <row r="60" spans="1:10" s="37" customFormat="1"/>
    <row r="61" spans="1:10" s="37" customFormat="1">
      <c r="A61" s="38" t="s">
        <v>4</v>
      </c>
      <c r="B61" s="38" t="s">
        <v>209</v>
      </c>
      <c r="C61" s="38" t="s">
        <v>5</v>
      </c>
      <c r="D61" s="38" t="s">
        <v>210</v>
      </c>
      <c r="E61" s="38" t="s">
        <v>211</v>
      </c>
      <c r="F61" s="38" t="s">
        <v>212</v>
      </c>
      <c r="G61" s="38" t="s">
        <v>218</v>
      </c>
      <c r="H61" s="38" t="s">
        <v>213</v>
      </c>
    </row>
    <row r="62" spans="1:10" s="37" customFormat="1">
      <c r="A62" s="37">
        <v>1</v>
      </c>
      <c r="B62" s="37" t="s">
        <v>541</v>
      </c>
      <c r="C62" s="40">
        <v>58350</v>
      </c>
      <c r="D62" s="40">
        <v>8350</v>
      </c>
      <c r="E62" s="40">
        <f>C62-D62</f>
        <v>50000</v>
      </c>
      <c r="F62" s="40">
        <v>15</v>
      </c>
      <c r="G62" s="42">
        <f>D62*F62</f>
        <v>125250</v>
      </c>
      <c r="H62" s="42">
        <f>C62*F62</f>
        <v>875250</v>
      </c>
    </row>
    <row r="63" spans="1:10" s="37" customFormat="1">
      <c r="B63" s="37" t="s">
        <v>542</v>
      </c>
      <c r="C63" s="40">
        <v>59950</v>
      </c>
      <c r="D63" s="40">
        <v>8350</v>
      </c>
      <c r="E63" s="40">
        <f>C63-D63</f>
        <v>51600</v>
      </c>
      <c r="F63" s="40">
        <v>15</v>
      </c>
      <c r="G63" s="42">
        <f>D63*F63</f>
        <v>125250</v>
      </c>
      <c r="H63" s="42">
        <f>C63*F63</f>
        <v>899250</v>
      </c>
    </row>
    <row r="64" spans="1:10" s="37" customFormat="1">
      <c r="B64" s="37" t="s">
        <v>543</v>
      </c>
      <c r="C64" s="40">
        <v>59950</v>
      </c>
      <c r="D64" s="40">
        <v>8350</v>
      </c>
      <c r="E64" s="40">
        <f>C64-D64</f>
        <v>51600</v>
      </c>
      <c r="F64" s="40">
        <v>15</v>
      </c>
      <c r="G64" s="42">
        <f>D64*F64</f>
        <v>125250</v>
      </c>
      <c r="H64" s="42">
        <f>C64*F64</f>
        <v>899250</v>
      </c>
    </row>
    <row r="65" spans="1:10" s="37" customFormat="1">
      <c r="C65" s="40"/>
      <c r="D65" s="40"/>
      <c r="E65" s="40"/>
      <c r="F65" s="40"/>
      <c r="G65" s="42"/>
      <c r="H65" s="42"/>
    </row>
    <row r="66" spans="1:10" s="37" customFormat="1">
      <c r="E66" s="40">
        <f>C66-D66</f>
        <v>0</v>
      </c>
      <c r="F66" s="43" t="s">
        <v>214</v>
      </c>
      <c r="G66" s="42"/>
      <c r="H66" s="44">
        <f>SUM(H62:H64)</f>
        <v>2673750</v>
      </c>
    </row>
    <row r="67" spans="1:10" s="37" customFormat="1">
      <c r="E67" s="40">
        <f>C67-D67</f>
        <v>0</v>
      </c>
      <c r="F67" s="43" t="s">
        <v>210</v>
      </c>
      <c r="G67" s="42"/>
      <c r="H67" s="42">
        <f>SUM(G62:G64)</f>
        <v>375750</v>
      </c>
    </row>
    <row r="68" spans="1:10" s="37" customFormat="1">
      <c r="E68" s="40">
        <f>C68-D68</f>
        <v>0</v>
      </c>
      <c r="F68" s="45" t="s">
        <v>219</v>
      </c>
      <c r="G68" s="42"/>
      <c r="H68" s="46">
        <f>H66-H67</f>
        <v>2298000</v>
      </c>
      <c r="J68" s="37" t="s">
        <v>330</v>
      </c>
    </row>
    <row r="69" spans="1:10" s="37" customFormat="1"/>
    <row r="70" spans="1:10" s="37" customFormat="1"/>
    <row r="71" spans="1:10" s="37" customFormat="1">
      <c r="F71" s="37" t="s">
        <v>560</v>
      </c>
    </row>
    <row r="72" spans="1:10" s="26" customFormat="1"/>
    <row r="74" spans="1:10" s="37" customFormat="1">
      <c r="A74" s="105" t="s">
        <v>215</v>
      </c>
      <c r="B74" s="105"/>
      <c r="C74" s="105"/>
      <c r="D74" s="105"/>
      <c r="E74" s="105"/>
      <c r="F74" s="105"/>
      <c r="G74" s="105"/>
      <c r="H74" s="105"/>
    </row>
    <row r="75" spans="1:10" s="37" customFormat="1"/>
    <row r="76" spans="1:10" s="37" customFormat="1">
      <c r="A76" s="37" t="s">
        <v>3</v>
      </c>
      <c r="B76" s="37" t="s">
        <v>386</v>
      </c>
    </row>
    <row r="77" spans="1:10" s="37" customFormat="1">
      <c r="A77" s="37" t="s">
        <v>208</v>
      </c>
      <c r="B77" s="37" t="s">
        <v>217</v>
      </c>
    </row>
    <row r="78" spans="1:10" s="37" customFormat="1"/>
    <row r="79" spans="1:10" s="37" customFormat="1">
      <c r="A79" s="38" t="s">
        <v>4</v>
      </c>
      <c r="B79" s="38" t="s">
        <v>209</v>
      </c>
      <c r="C79" s="38" t="s">
        <v>5</v>
      </c>
      <c r="D79" s="38" t="s">
        <v>210</v>
      </c>
      <c r="E79" s="38" t="s">
        <v>211</v>
      </c>
      <c r="F79" s="38" t="s">
        <v>212</v>
      </c>
      <c r="G79" s="38" t="s">
        <v>218</v>
      </c>
      <c r="H79" s="38" t="s">
        <v>213</v>
      </c>
    </row>
    <row r="80" spans="1:10" s="37" customFormat="1">
      <c r="A80" s="37">
        <v>1</v>
      </c>
      <c r="B80" s="37" t="s">
        <v>609</v>
      </c>
      <c r="C80" s="40">
        <v>58850</v>
      </c>
      <c r="D80" s="40">
        <v>8850</v>
      </c>
      <c r="E80" s="40">
        <f>C80-D80</f>
        <v>50000</v>
      </c>
      <c r="F80" s="40">
        <v>15</v>
      </c>
      <c r="G80" s="42">
        <f>D80*F80</f>
        <v>132750</v>
      </c>
      <c r="H80" s="42">
        <f>C80*F80</f>
        <v>882750</v>
      </c>
    </row>
    <row r="81" spans="1:10" s="37" customFormat="1">
      <c r="C81" s="40"/>
      <c r="D81" s="40"/>
      <c r="E81" s="40"/>
      <c r="F81" s="40"/>
      <c r="G81" s="42"/>
      <c r="H81" s="42"/>
    </row>
    <row r="82" spans="1:10" s="37" customFormat="1">
      <c r="E82" s="40">
        <f>C82-D82</f>
        <v>0</v>
      </c>
      <c r="F82" s="43" t="s">
        <v>214</v>
      </c>
      <c r="G82" s="42"/>
      <c r="H82" s="44">
        <f>SUM(H80:H80)</f>
        <v>882750</v>
      </c>
    </row>
    <row r="83" spans="1:10" s="37" customFormat="1">
      <c r="E83" s="40">
        <f>C83-D83</f>
        <v>0</v>
      </c>
      <c r="F83" s="43" t="s">
        <v>210</v>
      </c>
      <c r="G83" s="42"/>
      <c r="H83" s="42">
        <f>SUM(G80:G80)</f>
        <v>132750</v>
      </c>
    </row>
    <row r="84" spans="1:10" s="37" customFormat="1">
      <c r="E84" s="40">
        <f>C84-D84</f>
        <v>0</v>
      </c>
      <c r="F84" s="45" t="s">
        <v>219</v>
      </c>
      <c r="G84" s="42"/>
      <c r="H84" s="46">
        <f>H82-H83</f>
        <v>750000</v>
      </c>
      <c r="J84" s="37" t="s">
        <v>638</v>
      </c>
    </row>
    <row r="85" spans="1:10" s="37" customFormat="1"/>
    <row r="86" spans="1:10" s="37" customFormat="1">
      <c r="F86" s="37" t="s">
        <v>623</v>
      </c>
    </row>
    <row r="87" spans="1:10" s="26" customFormat="1"/>
    <row r="89" spans="1:10" s="15" customFormat="1">
      <c r="A89" s="104" t="s">
        <v>215</v>
      </c>
      <c r="B89" s="104"/>
      <c r="C89" s="104"/>
      <c r="D89" s="104"/>
      <c r="E89" s="104"/>
      <c r="F89" s="104"/>
      <c r="G89" s="104"/>
      <c r="H89" s="104"/>
    </row>
    <row r="90" spans="1:10" s="15" customFormat="1"/>
    <row r="91" spans="1:10" s="15" customFormat="1">
      <c r="A91" s="15" t="s">
        <v>3</v>
      </c>
      <c r="B91" s="15" t="s">
        <v>386</v>
      </c>
    </row>
    <row r="92" spans="1:10" s="15" customFormat="1">
      <c r="A92" s="15" t="s">
        <v>208</v>
      </c>
      <c r="B92" s="15" t="s">
        <v>217</v>
      </c>
    </row>
    <row r="93" spans="1:10" s="15" customFormat="1"/>
    <row r="94" spans="1:10" s="15" customFormat="1">
      <c r="A94" s="68" t="s">
        <v>4</v>
      </c>
      <c r="B94" s="68" t="s">
        <v>209</v>
      </c>
      <c r="C94" s="68" t="s">
        <v>5</v>
      </c>
      <c r="D94" s="68" t="s">
        <v>210</v>
      </c>
      <c r="E94" s="68" t="s">
        <v>211</v>
      </c>
      <c r="F94" s="68" t="s">
        <v>212</v>
      </c>
      <c r="G94" s="68" t="s">
        <v>218</v>
      </c>
      <c r="H94" s="68" t="s">
        <v>213</v>
      </c>
    </row>
    <row r="95" spans="1:10" s="15" customFormat="1">
      <c r="A95" s="15">
        <v>1</v>
      </c>
      <c r="B95" s="15" t="s">
        <v>699</v>
      </c>
      <c r="C95" s="28">
        <v>60000</v>
      </c>
      <c r="D95" s="28">
        <v>8400</v>
      </c>
      <c r="E95" s="28">
        <f>C95-D95</f>
        <v>51600</v>
      </c>
      <c r="F95" s="28">
        <v>15</v>
      </c>
      <c r="G95" s="69">
        <f>D95*F95</f>
        <v>126000</v>
      </c>
      <c r="H95" s="69">
        <f>C95*F95</f>
        <v>900000</v>
      </c>
    </row>
    <row r="96" spans="1:10" s="15" customFormat="1">
      <c r="A96" s="15">
        <v>2</v>
      </c>
      <c r="B96" s="15" t="s">
        <v>700</v>
      </c>
      <c r="C96" s="28">
        <v>60000</v>
      </c>
      <c r="D96" s="28">
        <v>8400</v>
      </c>
      <c r="E96" s="28">
        <f>C96-D96</f>
        <v>51600</v>
      </c>
      <c r="F96" s="28">
        <v>15</v>
      </c>
      <c r="G96" s="69">
        <f>D96*F96</f>
        <v>126000</v>
      </c>
      <c r="H96" s="69">
        <f>C96*F96</f>
        <v>900000</v>
      </c>
    </row>
    <row r="97" spans="1:10" s="15" customFormat="1">
      <c r="A97" s="15">
        <v>3</v>
      </c>
      <c r="B97" s="15" t="s">
        <v>701</v>
      </c>
      <c r="C97" s="28">
        <v>59950</v>
      </c>
      <c r="D97" s="28">
        <v>8350</v>
      </c>
      <c r="E97" s="28">
        <f>C97-D97</f>
        <v>51600</v>
      </c>
      <c r="F97" s="28">
        <v>15</v>
      </c>
      <c r="G97" s="69">
        <f>D97*F97</f>
        <v>125250</v>
      </c>
      <c r="H97" s="69">
        <f>C97*F97</f>
        <v>899250</v>
      </c>
    </row>
    <row r="98" spans="1:10" s="15" customFormat="1">
      <c r="A98" s="15">
        <v>4</v>
      </c>
      <c r="B98" s="15" t="s">
        <v>702</v>
      </c>
      <c r="C98" s="28">
        <v>59950</v>
      </c>
      <c r="D98" s="28">
        <v>8350</v>
      </c>
      <c r="E98" s="28">
        <f>C98-D98</f>
        <v>51600</v>
      </c>
      <c r="F98" s="28">
        <v>15</v>
      </c>
      <c r="G98" s="69">
        <f>D98*F98</f>
        <v>125250</v>
      </c>
      <c r="H98" s="69">
        <f>C98*F98</f>
        <v>899250</v>
      </c>
    </row>
    <row r="99" spans="1:10" s="15" customFormat="1">
      <c r="C99" s="28"/>
      <c r="D99" s="28"/>
      <c r="E99" s="28"/>
      <c r="F99" s="28"/>
      <c r="G99" s="69"/>
      <c r="H99" s="69"/>
    </row>
    <row r="100" spans="1:10" s="15" customFormat="1">
      <c r="E100" s="28">
        <f>C100-D100</f>
        <v>0</v>
      </c>
      <c r="F100" s="70" t="s">
        <v>214</v>
      </c>
      <c r="G100" s="69"/>
      <c r="H100" s="71">
        <f>SUM(H95:H98)</f>
        <v>3598500</v>
      </c>
    </row>
    <row r="101" spans="1:10" s="15" customFormat="1">
      <c r="E101" s="28">
        <f>C101-D101</f>
        <v>0</v>
      </c>
      <c r="F101" s="70" t="s">
        <v>210</v>
      </c>
      <c r="G101" s="69"/>
      <c r="H101" s="69">
        <f>SUM(G95:G98)</f>
        <v>502500</v>
      </c>
    </row>
    <row r="102" spans="1:10" s="15" customFormat="1">
      <c r="E102" s="28">
        <f>C102-D102</f>
        <v>0</v>
      </c>
      <c r="F102" s="65" t="s">
        <v>219</v>
      </c>
      <c r="G102" s="69"/>
      <c r="H102" s="72">
        <f>H100-H101</f>
        <v>3096000</v>
      </c>
      <c r="J102" s="15" t="s">
        <v>634</v>
      </c>
    </row>
    <row r="103" spans="1:10" s="15" customFormat="1"/>
    <row r="104" spans="1:10" s="15" customFormat="1">
      <c r="F104" s="15" t="s">
        <v>697</v>
      </c>
    </row>
    <row r="105" spans="1:10" s="26" customFormat="1"/>
    <row r="107" spans="1:10" s="15" customFormat="1">
      <c r="A107" s="104" t="s">
        <v>215</v>
      </c>
      <c r="B107" s="104"/>
      <c r="C107" s="104"/>
      <c r="D107" s="104"/>
      <c r="E107" s="104"/>
      <c r="F107" s="104"/>
      <c r="G107" s="104"/>
      <c r="H107" s="104"/>
    </row>
    <row r="108" spans="1:10" s="15" customFormat="1"/>
    <row r="109" spans="1:10" s="15" customFormat="1">
      <c r="A109" s="15" t="s">
        <v>3</v>
      </c>
      <c r="B109" s="15" t="s">
        <v>386</v>
      </c>
    </row>
    <row r="110" spans="1:10" s="15" customFormat="1">
      <c r="A110" s="15" t="s">
        <v>208</v>
      </c>
      <c r="B110" s="15" t="s">
        <v>217</v>
      </c>
    </row>
    <row r="111" spans="1:10" s="15" customFormat="1"/>
    <row r="112" spans="1:10" s="15" customFormat="1">
      <c r="A112" s="68" t="s">
        <v>4</v>
      </c>
      <c r="B112" s="68" t="s">
        <v>209</v>
      </c>
      <c r="C112" s="68" t="s">
        <v>5</v>
      </c>
      <c r="D112" s="68" t="s">
        <v>210</v>
      </c>
      <c r="E112" s="68" t="s">
        <v>211</v>
      </c>
      <c r="F112" s="68" t="s">
        <v>212</v>
      </c>
      <c r="G112" s="68" t="s">
        <v>218</v>
      </c>
      <c r="H112" s="68" t="s">
        <v>213</v>
      </c>
    </row>
    <row r="113" spans="1:10" s="15" customFormat="1">
      <c r="A113" s="15">
        <v>1</v>
      </c>
      <c r="B113" s="92" t="s">
        <v>962</v>
      </c>
      <c r="C113" s="93">
        <v>59950</v>
      </c>
      <c r="D113" s="28">
        <v>8350</v>
      </c>
      <c r="E113" s="28">
        <f>C113-D113</f>
        <v>51600</v>
      </c>
      <c r="F113" s="28">
        <v>15</v>
      </c>
      <c r="G113" s="69">
        <f>D113*F113</f>
        <v>125250</v>
      </c>
      <c r="H113" s="69">
        <f>C113*F113</f>
        <v>899250</v>
      </c>
    </row>
    <row r="114" spans="1:10" s="15" customFormat="1">
      <c r="C114" s="28"/>
      <c r="D114" s="28"/>
      <c r="E114" s="28"/>
      <c r="F114" s="28"/>
      <c r="G114" s="69"/>
      <c r="H114" s="69"/>
    </row>
    <row r="115" spans="1:10" s="15" customFormat="1">
      <c r="E115" s="28">
        <f>C115-D115</f>
        <v>0</v>
      </c>
      <c r="F115" s="70" t="s">
        <v>214</v>
      </c>
      <c r="G115" s="69"/>
      <c r="H115" s="71">
        <f>SUM(H113:H113)</f>
        <v>899250</v>
      </c>
    </row>
    <row r="116" spans="1:10" s="15" customFormat="1">
      <c r="E116" s="28">
        <f>C116-D116</f>
        <v>0</v>
      </c>
      <c r="F116" s="70" t="s">
        <v>210</v>
      </c>
      <c r="G116" s="69"/>
      <c r="H116" s="69">
        <f>SUM(G113:G113)</f>
        <v>125250</v>
      </c>
    </row>
    <row r="117" spans="1:10" s="15" customFormat="1">
      <c r="E117" s="28">
        <f>C117-D117</f>
        <v>0</v>
      </c>
      <c r="F117" s="65" t="s">
        <v>219</v>
      </c>
      <c r="G117" s="69"/>
      <c r="H117" s="72">
        <f>H115-H116</f>
        <v>774000</v>
      </c>
      <c r="J117" s="15" t="s">
        <v>634</v>
      </c>
    </row>
    <row r="118" spans="1:10" s="15" customFormat="1"/>
    <row r="119" spans="1:10" s="15" customFormat="1">
      <c r="F119" s="15" t="s">
        <v>965</v>
      </c>
    </row>
  </sheetData>
  <mergeCells count="7">
    <mergeCell ref="A107:H107"/>
    <mergeCell ref="A89:H89"/>
    <mergeCell ref="A4:H4"/>
    <mergeCell ref="A24:H24"/>
    <mergeCell ref="A40:H40"/>
    <mergeCell ref="A56:H56"/>
    <mergeCell ref="A74:H74"/>
  </mergeCells>
  <pageMargins left="0.7" right="0.7" top="0.75" bottom="0.75" header="0.3" footer="0.3"/>
  <pageSetup scale="7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showGridLines="0" workbookViewId="0">
      <pane ySplit="3" topLeftCell="A19" activePane="bottomLeft" state="frozen"/>
      <selection pane="bottomLeft" activeCell="I31" sqref="I31"/>
    </sheetView>
  </sheetViews>
  <sheetFormatPr defaultRowHeight="15"/>
  <cols>
    <col min="1" max="1" width="11.140625" style="14" customWidth="1"/>
    <col min="2" max="2" width="13.140625" style="14" bestFit="1" customWidth="1"/>
    <col min="3" max="3" width="4.5703125" style="14" bestFit="1" customWidth="1"/>
    <col min="4" max="4" width="16.140625" style="14" customWidth="1"/>
    <col min="5" max="5" width="21" style="16" customWidth="1"/>
    <col min="6" max="6" width="13.42578125" style="14" customWidth="1"/>
    <col min="7" max="7" width="9.140625" style="14"/>
    <col min="8" max="8" width="14.42578125" style="14" bestFit="1" customWidth="1"/>
    <col min="9" max="9" width="16.7109375" style="14" bestFit="1" customWidth="1"/>
    <col min="10" max="10" width="48.140625" style="77" bestFit="1" customWidth="1"/>
    <col min="11" max="16384" width="9.140625" style="14"/>
  </cols>
  <sheetData>
    <row r="1" spans="1:10" s="15" customFormat="1">
      <c r="A1" s="65" t="s">
        <v>206</v>
      </c>
      <c r="E1" s="28"/>
      <c r="I1" s="15" t="s">
        <v>262</v>
      </c>
      <c r="J1" s="78" t="s">
        <v>433</v>
      </c>
    </row>
    <row r="2" spans="1:10" s="15" customFormat="1">
      <c r="A2" s="15" t="s">
        <v>207</v>
      </c>
      <c r="E2" s="28"/>
      <c r="I2" s="15" t="s">
        <v>263</v>
      </c>
      <c r="J2" s="79" t="s">
        <v>266</v>
      </c>
    </row>
    <row r="3" spans="1:10" s="15" customFormat="1">
      <c r="E3" s="28"/>
      <c r="I3" s="15" t="s">
        <v>264</v>
      </c>
      <c r="J3" s="78" t="s">
        <v>434</v>
      </c>
    </row>
    <row r="4" spans="1:10">
      <c r="A4" s="104" t="s">
        <v>215</v>
      </c>
      <c r="B4" s="104"/>
      <c r="C4" s="104"/>
      <c r="D4" s="104"/>
      <c r="E4" s="104"/>
      <c r="F4" s="104"/>
      <c r="G4" s="104"/>
      <c r="H4" s="104"/>
      <c r="I4" s="104"/>
    </row>
    <row r="5" spans="1:10" s="15" customFormat="1">
      <c r="E5" s="28"/>
      <c r="J5" s="76"/>
    </row>
    <row r="6" spans="1:10" s="15" customFormat="1">
      <c r="A6" s="15" t="s">
        <v>3</v>
      </c>
      <c r="B6" s="15" t="s">
        <v>432</v>
      </c>
      <c r="E6" s="28"/>
      <c r="J6" s="76"/>
    </row>
    <row r="7" spans="1:10" s="15" customFormat="1">
      <c r="A7" s="15" t="s">
        <v>208</v>
      </c>
      <c r="B7" s="15" t="s">
        <v>217</v>
      </c>
      <c r="E7" s="28"/>
      <c r="J7" s="76"/>
    </row>
    <row r="8" spans="1:10" s="15" customFormat="1">
      <c r="E8" s="28"/>
      <c r="J8" s="76"/>
    </row>
    <row r="9" spans="1:10" s="15" customFormat="1">
      <c r="A9" s="68" t="s">
        <v>4</v>
      </c>
      <c r="B9" s="74" t="s">
        <v>209</v>
      </c>
      <c r="C9" s="68" t="s">
        <v>435</v>
      </c>
      <c r="D9" s="68" t="s">
        <v>5</v>
      </c>
      <c r="E9" s="75" t="s">
        <v>210</v>
      </c>
      <c r="F9" s="68" t="s">
        <v>211</v>
      </c>
      <c r="G9" s="68" t="s">
        <v>212</v>
      </c>
      <c r="H9" s="68" t="s">
        <v>218</v>
      </c>
      <c r="I9" s="68" t="s">
        <v>213</v>
      </c>
      <c r="J9" s="68" t="s">
        <v>6</v>
      </c>
    </row>
    <row r="10" spans="1:10" s="15" customFormat="1">
      <c r="A10" s="15">
        <v>1</v>
      </c>
      <c r="B10" s="15" t="s">
        <v>412</v>
      </c>
      <c r="C10" s="15">
        <v>32</v>
      </c>
      <c r="D10" s="28">
        <v>60000</v>
      </c>
      <c r="E10" s="28">
        <v>8350</v>
      </c>
      <c r="F10" s="28">
        <f>D10-E10</f>
        <v>51650</v>
      </c>
      <c r="G10" s="28">
        <v>2</v>
      </c>
      <c r="H10" s="69">
        <f>E10*G10</f>
        <v>16700</v>
      </c>
      <c r="I10" s="69">
        <f t="shared" ref="I10:I27" si="0">D10*G10</f>
        <v>120000</v>
      </c>
      <c r="J10" s="76" t="s">
        <v>436</v>
      </c>
    </row>
    <row r="11" spans="1:10" s="15" customFormat="1">
      <c r="C11" s="15">
        <v>33</v>
      </c>
      <c r="D11" s="28">
        <v>60000</v>
      </c>
      <c r="E11" s="28">
        <v>8350</v>
      </c>
      <c r="F11" s="28">
        <f t="shared" ref="F11:F27" si="1">D11-E11</f>
        <v>51650</v>
      </c>
      <c r="G11" s="28">
        <v>2</v>
      </c>
      <c r="H11" s="69">
        <f t="shared" ref="H11:H27" si="2">E11*G11</f>
        <v>16700</v>
      </c>
      <c r="I11" s="69">
        <f t="shared" si="0"/>
        <v>120000</v>
      </c>
      <c r="J11" s="76" t="s">
        <v>436</v>
      </c>
    </row>
    <row r="12" spans="1:10" s="15" customFormat="1">
      <c r="C12" s="15">
        <v>34</v>
      </c>
      <c r="D12" s="28">
        <v>60000</v>
      </c>
      <c r="E12" s="28">
        <v>8350</v>
      </c>
      <c r="F12" s="28">
        <f t="shared" si="1"/>
        <v>51650</v>
      </c>
      <c r="G12" s="28">
        <v>3</v>
      </c>
      <c r="H12" s="69">
        <f t="shared" si="2"/>
        <v>25050</v>
      </c>
      <c r="I12" s="69">
        <f t="shared" si="0"/>
        <v>180000</v>
      </c>
      <c r="J12" s="76" t="s">
        <v>436</v>
      </c>
    </row>
    <row r="13" spans="1:10" s="15" customFormat="1">
      <c r="C13" s="15">
        <v>35</v>
      </c>
      <c r="D13" s="28">
        <v>60000</v>
      </c>
      <c r="E13" s="28">
        <v>3350</v>
      </c>
      <c r="F13" s="28">
        <f t="shared" si="1"/>
        <v>56650</v>
      </c>
      <c r="G13" s="28">
        <v>3</v>
      </c>
      <c r="H13" s="69">
        <f t="shared" si="2"/>
        <v>10050</v>
      </c>
      <c r="I13" s="69">
        <f t="shared" si="0"/>
        <v>180000</v>
      </c>
      <c r="J13" s="76" t="s">
        <v>437</v>
      </c>
    </row>
    <row r="14" spans="1:10" s="15" customFormat="1">
      <c r="C14" s="15">
        <v>36</v>
      </c>
      <c r="D14" s="28">
        <v>60000</v>
      </c>
      <c r="E14" s="28">
        <v>3350</v>
      </c>
      <c r="F14" s="28">
        <f t="shared" si="1"/>
        <v>56650</v>
      </c>
      <c r="G14" s="28">
        <v>3</v>
      </c>
      <c r="H14" s="69">
        <f t="shared" si="2"/>
        <v>10050</v>
      </c>
      <c r="I14" s="69">
        <f t="shared" si="0"/>
        <v>180000</v>
      </c>
      <c r="J14" s="76" t="s">
        <v>437</v>
      </c>
    </row>
    <row r="15" spans="1:10" s="15" customFormat="1">
      <c r="C15" s="15">
        <v>37</v>
      </c>
      <c r="D15" s="28">
        <v>60000</v>
      </c>
      <c r="E15" s="28">
        <v>3350</v>
      </c>
      <c r="F15" s="28">
        <f t="shared" si="1"/>
        <v>56650</v>
      </c>
      <c r="G15" s="28">
        <v>2</v>
      </c>
      <c r="H15" s="69">
        <f t="shared" si="2"/>
        <v>6700</v>
      </c>
      <c r="I15" s="69">
        <f t="shared" si="0"/>
        <v>120000</v>
      </c>
      <c r="J15" s="76" t="s">
        <v>437</v>
      </c>
    </row>
    <row r="16" spans="1:10" s="15" customFormat="1">
      <c r="A16" s="15">
        <v>2</v>
      </c>
      <c r="B16" s="15" t="s">
        <v>411</v>
      </c>
      <c r="C16" s="15">
        <v>32</v>
      </c>
      <c r="D16" s="28">
        <v>65000</v>
      </c>
      <c r="E16" s="28">
        <v>8350</v>
      </c>
      <c r="F16" s="28">
        <f t="shared" si="1"/>
        <v>56650</v>
      </c>
      <c r="G16" s="28">
        <v>2</v>
      </c>
      <c r="H16" s="69">
        <f t="shared" si="2"/>
        <v>16700</v>
      </c>
      <c r="I16" s="69">
        <f t="shared" si="0"/>
        <v>130000</v>
      </c>
      <c r="J16" s="76" t="s">
        <v>436</v>
      </c>
    </row>
    <row r="17" spans="1:10" s="15" customFormat="1">
      <c r="C17" s="15">
        <v>33</v>
      </c>
      <c r="D17" s="28">
        <v>65000</v>
      </c>
      <c r="E17" s="28">
        <v>8350</v>
      </c>
      <c r="F17" s="28">
        <f t="shared" si="1"/>
        <v>56650</v>
      </c>
      <c r="G17" s="28">
        <v>2</v>
      </c>
      <c r="H17" s="69">
        <f t="shared" si="2"/>
        <v>16700</v>
      </c>
      <c r="I17" s="69">
        <f t="shared" si="0"/>
        <v>130000</v>
      </c>
      <c r="J17" s="76" t="s">
        <v>436</v>
      </c>
    </row>
    <row r="18" spans="1:10" s="15" customFormat="1">
      <c r="C18" s="15">
        <v>34</v>
      </c>
      <c r="D18" s="28">
        <v>65000</v>
      </c>
      <c r="E18" s="28">
        <v>8350</v>
      </c>
      <c r="F18" s="28">
        <f t="shared" si="1"/>
        <v>56650</v>
      </c>
      <c r="G18" s="28">
        <v>3</v>
      </c>
      <c r="H18" s="69">
        <f t="shared" si="2"/>
        <v>25050</v>
      </c>
      <c r="I18" s="69">
        <f t="shared" si="0"/>
        <v>195000</v>
      </c>
      <c r="J18" s="76" t="s">
        <v>436</v>
      </c>
    </row>
    <row r="19" spans="1:10" s="15" customFormat="1">
      <c r="C19" s="15">
        <v>35</v>
      </c>
      <c r="D19" s="28">
        <v>65000</v>
      </c>
      <c r="E19" s="28">
        <v>3350</v>
      </c>
      <c r="F19" s="28">
        <f t="shared" si="1"/>
        <v>61650</v>
      </c>
      <c r="G19" s="28">
        <v>3</v>
      </c>
      <c r="H19" s="69">
        <f t="shared" si="2"/>
        <v>10050</v>
      </c>
      <c r="I19" s="69">
        <f t="shared" si="0"/>
        <v>195000</v>
      </c>
      <c r="J19" s="76" t="s">
        <v>437</v>
      </c>
    </row>
    <row r="20" spans="1:10">
      <c r="C20" s="15">
        <v>36</v>
      </c>
      <c r="D20" s="28">
        <v>65000</v>
      </c>
      <c r="E20" s="28">
        <v>3350</v>
      </c>
      <c r="F20" s="28">
        <f t="shared" si="1"/>
        <v>61650</v>
      </c>
      <c r="G20" s="28">
        <v>3</v>
      </c>
      <c r="H20" s="69">
        <f t="shared" si="2"/>
        <v>10050</v>
      </c>
      <c r="I20" s="69">
        <f t="shared" si="0"/>
        <v>195000</v>
      </c>
      <c r="J20" s="76" t="s">
        <v>437</v>
      </c>
    </row>
    <row r="21" spans="1:10">
      <c r="C21" s="15">
        <v>37</v>
      </c>
      <c r="D21" s="28">
        <v>65000</v>
      </c>
      <c r="E21" s="28">
        <v>3350</v>
      </c>
      <c r="F21" s="28">
        <f t="shared" si="1"/>
        <v>61650</v>
      </c>
      <c r="G21" s="28">
        <v>2</v>
      </c>
      <c r="H21" s="69">
        <f t="shared" si="2"/>
        <v>6700</v>
      </c>
      <c r="I21" s="69">
        <f t="shared" si="0"/>
        <v>130000</v>
      </c>
      <c r="J21" s="76" t="s">
        <v>437</v>
      </c>
    </row>
    <row r="22" spans="1:10">
      <c r="A22" s="14">
        <v>3</v>
      </c>
      <c r="B22" s="14" t="s">
        <v>409</v>
      </c>
      <c r="C22" s="15">
        <v>32</v>
      </c>
      <c r="D22" s="28">
        <v>72000</v>
      </c>
      <c r="E22" s="28">
        <v>3350</v>
      </c>
      <c r="F22" s="28">
        <f t="shared" si="1"/>
        <v>68650</v>
      </c>
      <c r="G22" s="28">
        <v>2</v>
      </c>
      <c r="H22" s="69">
        <f t="shared" si="2"/>
        <v>6700</v>
      </c>
      <c r="I22" s="69">
        <f t="shared" si="0"/>
        <v>144000</v>
      </c>
      <c r="J22" s="76" t="s">
        <v>437</v>
      </c>
    </row>
    <row r="23" spans="1:10">
      <c r="C23" s="15">
        <v>33</v>
      </c>
      <c r="D23" s="28">
        <v>72000</v>
      </c>
      <c r="E23" s="28">
        <v>3350</v>
      </c>
      <c r="F23" s="28">
        <f t="shared" si="1"/>
        <v>68650</v>
      </c>
      <c r="G23" s="28">
        <v>2</v>
      </c>
      <c r="H23" s="69">
        <f t="shared" si="2"/>
        <v>6700</v>
      </c>
      <c r="I23" s="69">
        <f t="shared" si="0"/>
        <v>144000</v>
      </c>
      <c r="J23" s="76" t="s">
        <v>437</v>
      </c>
    </row>
    <row r="24" spans="1:10">
      <c r="C24" s="15">
        <v>34</v>
      </c>
      <c r="D24" s="28">
        <v>72000</v>
      </c>
      <c r="E24" s="28">
        <v>3350</v>
      </c>
      <c r="F24" s="28">
        <f t="shared" si="1"/>
        <v>68650</v>
      </c>
      <c r="G24" s="28">
        <v>3</v>
      </c>
      <c r="H24" s="69">
        <f t="shared" si="2"/>
        <v>10050</v>
      </c>
      <c r="I24" s="69">
        <f t="shared" si="0"/>
        <v>216000</v>
      </c>
      <c r="J24" s="76" t="s">
        <v>437</v>
      </c>
    </row>
    <row r="25" spans="1:10">
      <c r="C25" s="15">
        <v>35</v>
      </c>
      <c r="D25" s="28">
        <v>72000</v>
      </c>
      <c r="E25" s="28">
        <v>3350</v>
      </c>
      <c r="F25" s="28">
        <f t="shared" si="1"/>
        <v>68650</v>
      </c>
      <c r="G25" s="28">
        <v>3</v>
      </c>
      <c r="H25" s="69">
        <f t="shared" si="2"/>
        <v>10050</v>
      </c>
      <c r="I25" s="69">
        <f t="shared" si="0"/>
        <v>216000</v>
      </c>
      <c r="J25" s="76" t="s">
        <v>437</v>
      </c>
    </row>
    <row r="26" spans="1:10">
      <c r="C26" s="15">
        <v>36</v>
      </c>
      <c r="D26" s="28">
        <v>72000</v>
      </c>
      <c r="E26" s="28">
        <v>3350</v>
      </c>
      <c r="F26" s="28">
        <f t="shared" si="1"/>
        <v>68650</v>
      </c>
      <c r="G26" s="28">
        <v>3</v>
      </c>
      <c r="H26" s="69">
        <f t="shared" si="2"/>
        <v>10050</v>
      </c>
      <c r="I26" s="69">
        <f t="shared" si="0"/>
        <v>216000</v>
      </c>
      <c r="J26" s="76" t="s">
        <v>437</v>
      </c>
    </row>
    <row r="27" spans="1:10">
      <c r="C27" s="15">
        <v>37</v>
      </c>
      <c r="D27" s="28">
        <v>72000</v>
      </c>
      <c r="E27" s="28">
        <v>3350</v>
      </c>
      <c r="F27" s="28">
        <f t="shared" si="1"/>
        <v>68650</v>
      </c>
      <c r="G27" s="28">
        <v>2</v>
      </c>
      <c r="H27" s="69">
        <f t="shared" si="2"/>
        <v>6700</v>
      </c>
      <c r="I27" s="69">
        <f t="shared" si="0"/>
        <v>144000</v>
      </c>
      <c r="J27" s="76" t="s">
        <v>437</v>
      </c>
    </row>
    <row r="29" spans="1:10">
      <c r="G29" s="70" t="s">
        <v>214</v>
      </c>
      <c r="H29" s="69"/>
      <c r="I29" s="71">
        <f>SUM(I10:I27)</f>
        <v>2955000</v>
      </c>
    </row>
    <row r="30" spans="1:10">
      <c r="G30" s="70" t="s">
        <v>210</v>
      </c>
      <c r="H30" s="69"/>
      <c r="I30" s="69">
        <f>SUM(H10:H27)</f>
        <v>220750</v>
      </c>
    </row>
    <row r="31" spans="1:10">
      <c r="G31" s="65" t="s">
        <v>219</v>
      </c>
      <c r="H31" s="69"/>
      <c r="I31" s="72">
        <f>I29-I30</f>
        <v>2734250</v>
      </c>
      <c r="J31" s="77" t="s">
        <v>634</v>
      </c>
    </row>
    <row r="32" spans="1:10">
      <c r="G32" s="15"/>
      <c r="H32" s="15"/>
      <c r="I32" s="15"/>
    </row>
    <row r="33" spans="5:10">
      <c r="G33" s="15" t="s">
        <v>401</v>
      </c>
      <c r="H33" s="15"/>
      <c r="I33" s="15"/>
    </row>
    <row r="34" spans="5:10" s="81" customFormat="1">
      <c r="E34" s="80"/>
      <c r="J34" s="82"/>
    </row>
  </sheetData>
  <mergeCells count="1">
    <mergeCell ref="A4:I4"/>
  </mergeCells>
  <pageMargins left="0.7" right="0.7" top="0.75" bottom="0.75" header="0.3" footer="0.3"/>
  <pageSetup scale="7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showGridLines="0" workbookViewId="0">
      <pane ySplit="3" topLeftCell="A49" activePane="bottomLeft" state="frozen"/>
      <selection pane="bottomLeft" activeCell="J61" sqref="J61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9" width="12" style="14" bestFit="1" customWidth="1"/>
    <col min="10" max="16384" width="9.140625" style="14"/>
  </cols>
  <sheetData>
    <row r="1" spans="1:10">
      <c r="A1" s="17" t="s">
        <v>206</v>
      </c>
      <c r="H1" s="14" t="s">
        <v>262</v>
      </c>
      <c r="I1" s="36" t="s">
        <v>405</v>
      </c>
    </row>
    <row r="2" spans="1:10">
      <c r="A2" s="14" t="s">
        <v>207</v>
      </c>
      <c r="H2" s="14" t="s">
        <v>263</v>
      </c>
      <c r="I2" s="14" t="s">
        <v>266</v>
      </c>
    </row>
    <row r="3" spans="1:10">
      <c r="H3" s="14" t="s">
        <v>264</v>
      </c>
      <c r="I3" s="35" t="s">
        <v>398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402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160</v>
      </c>
      <c r="C10" s="40">
        <v>98300</v>
      </c>
      <c r="D10" s="40">
        <v>7050</v>
      </c>
      <c r="E10" s="40">
        <f>C10-D10</f>
        <v>91250</v>
      </c>
      <c r="F10" s="40">
        <v>15</v>
      </c>
      <c r="G10" s="42">
        <f>D10*F10</f>
        <v>105750</v>
      </c>
      <c r="H10" s="42">
        <f>C10*F10</f>
        <v>1474500</v>
      </c>
    </row>
    <row r="11" spans="1:10" s="37" customFormat="1">
      <c r="C11" s="40"/>
      <c r="D11" s="40"/>
      <c r="E11" s="40"/>
      <c r="F11" s="40"/>
      <c r="G11" s="42"/>
      <c r="H11" s="42"/>
    </row>
    <row r="12" spans="1:10" s="37" customFormat="1">
      <c r="E12" s="40">
        <f>C12-D12</f>
        <v>0</v>
      </c>
      <c r="F12" s="43" t="s">
        <v>214</v>
      </c>
      <c r="G12" s="42"/>
      <c r="H12" s="44">
        <f>SUM(H10:H10)</f>
        <v>1474500</v>
      </c>
    </row>
    <row r="13" spans="1:10" s="37" customFormat="1">
      <c r="E13" s="40">
        <f>C13-D13</f>
        <v>0</v>
      </c>
      <c r="F13" s="43" t="s">
        <v>210</v>
      </c>
      <c r="G13" s="42"/>
      <c r="H13" s="42">
        <f>SUM(G10:G10)</f>
        <v>105750</v>
      </c>
    </row>
    <row r="14" spans="1:10" s="37" customFormat="1">
      <c r="E14" s="40">
        <f>C14-D14</f>
        <v>0</v>
      </c>
      <c r="F14" s="45" t="s">
        <v>219</v>
      </c>
      <c r="G14" s="42"/>
      <c r="H14" s="46">
        <f>H12-H13</f>
        <v>1368750</v>
      </c>
      <c r="J14" s="37" t="s">
        <v>330</v>
      </c>
    </row>
    <row r="15" spans="1:10" s="37" customFormat="1"/>
    <row r="16" spans="1:10" s="37" customFormat="1">
      <c r="F16" s="37" t="s">
        <v>401</v>
      </c>
    </row>
    <row r="18" spans="1:10" s="33" customFormat="1"/>
    <row r="19" spans="1:10" s="37" customFormat="1"/>
    <row r="20" spans="1:10" s="37" customFormat="1">
      <c r="A20" s="105" t="s">
        <v>215</v>
      </c>
      <c r="B20" s="105"/>
      <c r="C20" s="105"/>
      <c r="D20" s="105"/>
      <c r="E20" s="105"/>
      <c r="F20" s="105"/>
      <c r="G20" s="105"/>
      <c r="H20" s="105"/>
    </row>
    <row r="21" spans="1:10" s="37" customFormat="1"/>
    <row r="22" spans="1:10" s="37" customFormat="1">
      <c r="A22" s="37" t="s">
        <v>3</v>
      </c>
      <c r="B22" s="37" t="s">
        <v>402</v>
      </c>
    </row>
    <row r="23" spans="1:10" s="37" customFormat="1">
      <c r="A23" s="37" t="s">
        <v>208</v>
      </c>
      <c r="B23" s="37" t="s">
        <v>217</v>
      </c>
    </row>
    <row r="24" spans="1:10" s="37" customFormat="1"/>
    <row r="25" spans="1:10" s="37" customFormat="1">
      <c r="A25" s="38" t="s">
        <v>4</v>
      </c>
      <c r="B25" s="38" t="s">
        <v>209</v>
      </c>
      <c r="C25" s="38" t="s">
        <v>5</v>
      </c>
      <c r="D25" s="38" t="s">
        <v>210</v>
      </c>
      <c r="E25" s="38" t="s">
        <v>211</v>
      </c>
      <c r="F25" s="38" t="s">
        <v>212</v>
      </c>
      <c r="G25" s="38" t="s">
        <v>218</v>
      </c>
      <c r="H25" s="38" t="s">
        <v>213</v>
      </c>
    </row>
    <row r="26" spans="1:10" s="37" customFormat="1">
      <c r="A26" s="37">
        <v>1</v>
      </c>
      <c r="B26" s="37" t="s">
        <v>163</v>
      </c>
      <c r="C26" s="40">
        <v>65300</v>
      </c>
      <c r="D26" s="40">
        <v>6050</v>
      </c>
      <c r="E26" s="40">
        <f>C26-D26</f>
        <v>59250</v>
      </c>
      <c r="F26" s="40">
        <v>34</v>
      </c>
      <c r="G26" s="42">
        <f>D26*F26</f>
        <v>205700</v>
      </c>
      <c r="H26" s="42">
        <f>C26*F26</f>
        <v>2220200</v>
      </c>
    </row>
    <row r="27" spans="1:10" s="37" customFormat="1">
      <c r="C27" s="40"/>
      <c r="D27" s="40"/>
      <c r="E27" s="40"/>
      <c r="F27" s="40"/>
      <c r="G27" s="42"/>
      <c r="H27" s="42"/>
    </row>
    <row r="28" spans="1:10" s="37" customFormat="1">
      <c r="E28" s="40">
        <f>C28-D28</f>
        <v>0</v>
      </c>
      <c r="F28" s="43" t="s">
        <v>214</v>
      </c>
      <c r="G28" s="42"/>
      <c r="H28" s="44">
        <f>SUM(H26:H26)</f>
        <v>2220200</v>
      </c>
    </row>
    <row r="29" spans="1:10" s="37" customFormat="1">
      <c r="E29" s="40">
        <f>C29-D29</f>
        <v>0</v>
      </c>
      <c r="F29" s="43" t="s">
        <v>210</v>
      </c>
      <c r="G29" s="42"/>
      <c r="H29" s="42">
        <f>SUM(G26:G26)</f>
        <v>205700</v>
      </c>
    </row>
    <row r="30" spans="1:10" s="37" customFormat="1">
      <c r="E30" s="40">
        <f>C30-D30</f>
        <v>0</v>
      </c>
      <c r="F30" s="45" t="s">
        <v>219</v>
      </c>
      <c r="G30" s="42"/>
      <c r="H30" s="46">
        <f>H28-H29</f>
        <v>2014500</v>
      </c>
      <c r="J30" s="37" t="s">
        <v>634</v>
      </c>
    </row>
    <row r="31" spans="1:10" s="37" customFormat="1"/>
    <row r="32" spans="1:10" s="37" customFormat="1">
      <c r="F32" s="37" t="s">
        <v>457</v>
      </c>
    </row>
    <row r="33" spans="1:11" s="26" customFormat="1"/>
    <row r="35" spans="1:11">
      <c r="A35" s="104" t="s">
        <v>215</v>
      </c>
      <c r="B35" s="104"/>
      <c r="C35" s="104"/>
      <c r="D35" s="104"/>
      <c r="E35" s="104"/>
      <c r="F35" s="104"/>
      <c r="G35" s="104"/>
      <c r="H35" s="104"/>
      <c r="I35" s="15"/>
      <c r="J35" s="15"/>
      <c r="K35" s="15"/>
    </row>
    <row r="36" spans="1:1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>
      <c r="A37" s="15" t="s">
        <v>3</v>
      </c>
      <c r="B37" s="15" t="s">
        <v>402</v>
      </c>
      <c r="C37" s="15"/>
      <c r="D37" s="15"/>
      <c r="E37" s="15"/>
      <c r="F37" s="15"/>
      <c r="G37" s="15"/>
      <c r="H37" s="15"/>
      <c r="I37" s="15"/>
      <c r="J37" s="15"/>
      <c r="K37" s="15"/>
    </row>
    <row r="38" spans="1:11">
      <c r="A38" s="15" t="s">
        <v>208</v>
      </c>
      <c r="B38" s="15" t="s">
        <v>217</v>
      </c>
      <c r="C38" s="15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>
      <c r="A40" s="68" t="s">
        <v>4</v>
      </c>
      <c r="B40" s="68" t="s">
        <v>209</v>
      </c>
      <c r="C40" s="68" t="s">
        <v>5</v>
      </c>
      <c r="D40" s="68" t="s">
        <v>210</v>
      </c>
      <c r="E40" s="68" t="s">
        <v>211</v>
      </c>
      <c r="F40" s="68" t="s">
        <v>212</v>
      </c>
      <c r="G40" s="68" t="s">
        <v>218</v>
      </c>
      <c r="H40" s="68" t="s">
        <v>213</v>
      </c>
      <c r="I40" s="15"/>
      <c r="J40" s="15"/>
      <c r="K40" s="15"/>
    </row>
    <row r="41" spans="1:11">
      <c r="A41" s="15">
        <v>1</v>
      </c>
      <c r="B41" s="15" t="s">
        <v>163</v>
      </c>
      <c r="C41" s="28">
        <v>65300</v>
      </c>
      <c r="D41" s="28">
        <v>6050</v>
      </c>
      <c r="E41" s="28">
        <f>C41-D41</f>
        <v>59250</v>
      </c>
      <c r="F41" s="28">
        <v>2</v>
      </c>
      <c r="G41" s="69">
        <f>D41*F41</f>
        <v>12100</v>
      </c>
      <c r="H41" s="69">
        <f>C41*F41</f>
        <v>130600</v>
      </c>
      <c r="I41" s="15"/>
      <c r="J41" s="15"/>
      <c r="K41" s="15"/>
    </row>
    <row r="42" spans="1:11">
      <c r="A42" s="15"/>
      <c r="B42" s="15"/>
      <c r="C42" s="28"/>
      <c r="D42" s="28"/>
      <c r="E42" s="28"/>
      <c r="F42" s="28"/>
      <c r="G42" s="69"/>
      <c r="H42" s="69"/>
      <c r="I42" s="15"/>
      <c r="J42" s="15"/>
      <c r="K42" s="15"/>
    </row>
    <row r="43" spans="1:11">
      <c r="A43" s="15"/>
      <c r="B43" s="15"/>
      <c r="C43" s="15"/>
      <c r="D43" s="15"/>
      <c r="E43" s="28">
        <f>C43-D43</f>
        <v>0</v>
      </c>
      <c r="F43" s="70" t="s">
        <v>214</v>
      </c>
      <c r="G43" s="69"/>
      <c r="H43" s="71">
        <f>SUM(H41:H41)</f>
        <v>130600</v>
      </c>
      <c r="I43" s="15"/>
      <c r="J43" s="15"/>
      <c r="K43" s="15"/>
    </row>
    <row r="44" spans="1:11">
      <c r="A44" s="15"/>
      <c r="B44" s="15"/>
      <c r="C44" s="15"/>
      <c r="D44" s="15"/>
      <c r="E44" s="28">
        <f>C44-D44</f>
        <v>0</v>
      </c>
      <c r="F44" s="70" t="s">
        <v>210</v>
      </c>
      <c r="G44" s="69"/>
      <c r="H44" s="69">
        <f>SUM(G41:G41)</f>
        <v>12100</v>
      </c>
      <c r="I44" s="15"/>
      <c r="J44" s="15"/>
      <c r="K44" s="15"/>
    </row>
    <row r="45" spans="1:11">
      <c r="A45" s="15"/>
      <c r="B45" s="15"/>
      <c r="C45" s="15"/>
      <c r="D45" s="15"/>
      <c r="E45" s="28">
        <f>C45-D45</f>
        <v>0</v>
      </c>
      <c r="F45" s="65" t="s">
        <v>219</v>
      </c>
      <c r="G45" s="69"/>
      <c r="H45" s="72">
        <f>H43-H44</f>
        <v>118500</v>
      </c>
      <c r="I45" s="15"/>
      <c r="J45" s="15" t="s">
        <v>634</v>
      </c>
      <c r="K45" s="15"/>
    </row>
    <row r="46" spans="1:1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15"/>
      <c r="D47" s="15"/>
      <c r="E47" s="15"/>
      <c r="F47" s="15" t="s">
        <v>457</v>
      </c>
      <c r="G47" s="15"/>
      <c r="H47" s="15"/>
      <c r="I47" s="15"/>
      <c r="J47" s="15"/>
      <c r="K47" s="15"/>
    </row>
    <row r="48" spans="1:11" s="26" customFormat="1"/>
    <row r="50" spans="1:11">
      <c r="A50" s="104" t="s">
        <v>215</v>
      </c>
      <c r="B50" s="104"/>
      <c r="C50" s="104"/>
      <c r="D50" s="104"/>
      <c r="E50" s="104"/>
      <c r="F50" s="104"/>
      <c r="G50" s="104"/>
      <c r="H50" s="104"/>
      <c r="I50" s="15"/>
      <c r="J50" s="15"/>
      <c r="K50" s="15"/>
    </row>
    <row r="51" spans="1:1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5" t="s">
        <v>3</v>
      </c>
      <c r="B52" s="15" t="s">
        <v>402</v>
      </c>
      <c r="C52" s="15"/>
      <c r="D52" s="15"/>
      <c r="E52" s="15"/>
      <c r="F52" s="15"/>
      <c r="G52" s="15"/>
      <c r="H52" s="15"/>
      <c r="I52" s="15"/>
      <c r="J52" s="15"/>
      <c r="K52" s="15"/>
    </row>
    <row r="53" spans="1:11">
      <c r="A53" s="15" t="s">
        <v>208</v>
      </c>
      <c r="B53" s="15" t="s">
        <v>217</v>
      </c>
      <c r="C53" s="15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68" t="s">
        <v>4</v>
      </c>
      <c r="B55" s="68" t="s">
        <v>209</v>
      </c>
      <c r="C55" s="68" t="s">
        <v>5</v>
      </c>
      <c r="D55" s="68" t="s">
        <v>210</v>
      </c>
      <c r="E55" s="68" t="s">
        <v>211</v>
      </c>
      <c r="F55" s="68" t="s">
        <v>212</v>
      </c>
      <c r="G55" s="68" t="s">
        <v>218</v>
      </c>
      <c r="H55" s="68" t="s">
        <v>213</v>
      </c>
      <c r="I55" s="15"/>
      <c r="J55" s="15"/>
      <c r="K55" s="15"/>
    </row>
    <row r="56" spans="1:11">
      <c r="A56" s="15">
        <v>1</v>
      </c>
      <c r="B56" s="15" t="s">
        <v>950</v>
      </c>
      <c r="C56" s="28">
        <v>75300</v>
      </c>
      <c r="D56" s="28">
        <v>6100</v>
      </c>
      <c r="E56" s="28">
        <f>C56-D56</f>
        <v>69200</v>
      </c>
      <c r="F56" s="28">
        <v>28</v>
      </c>
      <c r="G56" s="69">
        <f>D56*F56</f>
        <v>170800</v>
      </c>
      <c r="H56" s="69">
        <f>C56*F56</f>
        <v>2108400</v>
      </c>
      <c r="I56" s="15"/>
      <c r="J56" s="15"/>
      <c r="K56" s="15"/>
    </row>
    <row r="57" spans="1:11">
      <c r="A57" s="15">
        <v>2</v>
      </c>
      <c r="B57" s="15" t="s">
        <v>160</v>
      </c>
      <c r="C57" s="28">
        <v>98300</v>
      </c>
      <c r="D57" s="28">
        <v>7050</v>
      </c>
      <c r="E57" s="28">
        <f>C57-D57</f>
        <v>91250</v>
      </c>
      <c r="F57" s="28">
        <v>14</v>
      </c>
      <c r="G57" s="69">
        <f>D57*F57</f>
        <v>98700</v>
      </c>
      <c r="H57" s="69">
        <f>C57*F57</f>
        <v>1376200</v>
      </c>
      <c r="I57" s="15"/>
      <c r="J57" s="15"/>
      <c r="K57" s="15"/>
    </row>
    <row r="58" spans="1:11">
      <c r="A58" s="15"/>
      <c r="B58" s="15"/>
      <c r="C58" s="28"/>
      <c r="D58" s="28"/>
      <c r="E58" s="28"/>
      <c r="F58" s="28"/>
      <c r="G58" s="69"/>
      <c r="H58" s="69"/>
      <c r="I58" s="15"/>
      <c r="J58" s="15"/>
      <c r="K58" s="15"/>
    </row>
    <row r="59" spans="1:11">
      <c r="A59" s="15"/>
      <c r="B59" s="15"/>
      <c r="C59" s="15"/>
      <c r="D59" s="15"/>
      <c r="E59" s="28">
        <f>C59-D59</f>
        <v>0</v>
      </c>
      <c r="F59" s="70" t="s">
        <v>214</v>
      </c>
      <c r="G59" s="69"/>
      <c r="H59" s="71">
        <f>SUM(H56:H58)</f>
        <v>3484600</v>
      </c>
      <c r="I59" s="15"/>
      <c r="J59" s="15"/>
      <c r="K59" s="15"/>
    </row>
    <row r="60" spans="1:11">
      <c r="A60" s="15"/>
      <c r="B60" s="15"/>
      <c r="C60" s="15"/>
      <c r="D60" s="15"/>
      <c r="E60" s="28">
        <f>C60-D60</f>
        <v>0</v>
      </c>
      <c r="F60" s="70" t="s">
        <v>210</v>
      </c>
      <c r="G60" s="69"/>
      <c r="H60" s="69">
        <f>SUM(G56:G57)</f>
        <v>269500</v>
      </c>
      <c r="I60" s="15"/>
      <c r="J60" s="15"/>
      <c r="K60" s="15"/>
    </row>
    <row r="61" spans="1:11">
      <c r="A61" s="15"/>
      <c r="B61" s="15"/>
      <c r="C61" s="15"/>
      <c r="D61" s="15"/>
      <c r="E61" s="28">
        <f>C61-D61</f>
        <v>0</v>
      </c>
      <c r="F61" s="65" t="s">
        <v>219</v>
      </c>
      <c r="G61" s="69"/>
      <c r="H61" s="72">
        <f>H59-H60</f>
        <v>3215100</v>
      </c>
      <c r="I61" s="15"/>
      <c r="J61" s="15" t="s">
        <v>634</v>
      </c>
      <c r="K61" s="15"/>
    </row>
    <row r="62" spans="1:1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15"/>
      <c r="D63" s="15"/>
      <c r="E63" s="15"/>
      <c r="F63" s="15" t="s">
        <v>955</v>
      </c>
      <c r="G63" s="15"/>
      <c r="H63" s="15"/>
      <c r="I63" s="15"/>
      <c r="J63" s="15"/>
      <c r="K63" s="15"/>
    </row>
  </sheetData>
  <mergeCells count="4">
    <mergeCell ref="A4:H4"/>
    <mergeCell ref="A20:H20"/>
    <mergeCell ref="A35:H35"/>
    <mergeCell ref="A50:H50"/>
  </mergeCells>
  <pageMargins left="0.7" right="0.7" top="0.75" bottom="0.75" header="0.3" footer="0.3"/>
  <pageSetup scale="74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showGridLines="0" workbookViewId="0">
      <pane ySplit="3" topLeftCell="A85" activePane="bottomLeft" state="frozen"/>
      <selection pane="bottomLeft" activeCell="L92" sqref="L9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35" t="s">
        <v>440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441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/>
    <row r="6" spans="1:10" s="37" customFormat="1">
      <c r="A6" s="37" t="s">
        <v>3</v>
      </c>
      <c r="B6" s="37" t="s">
        <v>442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109</v>
      </c>
      <c r="C10" s="40">
        <v>90750</v>
      </c>
      <c r="D10" s="40">
        <v>6750</v>
      </c>
      <c r="E10" s="40">
        <f>C10-D10</f>
        <v>84000</v>
      </c>
      <c r="F10" s="40">
        <v>26</v>
      </c>
      <c r="G10" s="42">
        <f>D10*F10</f>
        <v>175500</v>
      </c>
      <c r="H10" s="42">
        <f>C10*F10</f>
        <v>2359500</v>
      </c>
    </row>
    <row r="11" spans="1:10" s="37" customFormat="1">
      <c r="C11" s="40"/>
      <c r="D11" s="40"/>
      <c r="E11" s="40"/>
      <c r="F11" s="40"/>
      <c r="G11" s="42"/>
      <c r="H11" s="42"/>
    </row>
    <row r="12" spans="1:10" s="37" customFormat="1">
      <c r="E12" s="40">
        <f>C12-D12</f>
        <v>0</v>
      </c>
      <c r="F12" s="43" t="s">
        <v>214</v>
      </c>
      <c r="G12" s="42"/>
      <c r="H12" s="44">
        <f>SUM(H10:H10)</f>
        <v>2359500</v>
      </c>
    </row>
    <row r="13" spans="1:10" s="37" customFormat="1">
      <c r="E13" s="40">
        <f>C13-D13</f>
        <v>0</v>
      </c>
      <c r="F13" s="43" t="s">
        <v>210</v>
      </c>
      <c r="G13" s="42"/>
      <c r="H13" s="42">
        <f>SUM(G10:G10)</f>
        <v>175500</v>
      </c>
    </row>
    <row r="14" spans="1:10" s="37" customFormat="1">
      <c r="E14" s="40">
        <f>C14-D14</f>
        <v>0</v>
      </c>
      <c r="F14" s="45" t="s">
        <v>219</v>
      </c>
      <c r="G14" s="42"/>
      <c r="H14" s="46">
        <f>H12-H13</f>
        <v>2184000</v>
      </c>
      <c r="J14" s="37" t="s">
        <v>330</v>
      </c>
    </row>
    <row r="15" spans="1:10" s="37" customFormat="1"/>
    <row r="16" spans="1:10" s="37" customFormat="1">
      <c r="F16" s="37" t="s">
        <v>401</v>
      </c>
    </row>
    <row r="17" spans="1:10" s="15" customFormat="1"/>
    <row r="18" spans="1:10" s="26" customFormat="1"/>
    <row r="19" spans="1:10" s="37" customFormat="1">
      <c r="A19" s="105" t="s">
        <v>215</v>
      </c>
      <c r="B19" s="105"/>
      <c r="C19" s="105"/>
      <c r="D19" s="105"/>
      <c r="E19" s="105"/>
      <c r="F19" s="105"/>
      <c r="G19" s="105"/>
      <c r="H19" s="105"/>
    </row>
    <row r="20" spans="1:10" s="37" customFormat="1"/>
    <row r="21" spans="1:10" s="37" customFormat="1">
      <c r="A21" s="37" t="s">
        <v>3</v>
      </c>
      <c r="B21" s="37" t="s">
        <v>442</v>
      </c>
    </row>
    <row r="22" spans="1:10" s="37" customFormat="1">
      <c r="A22" s="37" t="s">
        <v>208</v>
      </c>
      <c r="B22" s="37" t="s">
        <v>217</v>
      </c>
    </row>
    <row r="23" spans="1:10" s="37" customFormat="1"/>
    <row r="24" spans="1:10" s="37" customFormat="1">
      <c r="A24" s="38" t="s">
        <v>4</v>
      </c>
      <c r="B24" s="38" t="s">
        <v>209</v>
      </c>
      <c r="C24" s="38" t="s">
        <v>5</v>
      </c>
      <c r="D24" s="38" t="s">
        <v>210</v>
      </c>
      <c r="E24" s="38" t="s">
        <v>211</v>
      </c>
      <c r="F24" s="38" t="s">
        <v>212</v>
      </c>
      <c r="G24" s="38" t="s">
        <v>218</v>
      </c>
      <c r="H24" s="38" t="s">
        <v>213</v>
      </c>
    </row>
    <row r="25" spans="1:10" s="37" customFormat="1">
      <c r="A25" s="37">
        <v>1</v>
      </c>
      <c r="B25" s="37" t="s">
        <v>83</v>
      </c>
      <c r="C25" s="40">
        <v>48000</v>
      </c>
      <c r="D25" s="40">
        <v>5125</v>
      </c>
      <c r="E25" s="40">
        <f>C25-D25</f>
        <v>42875</v>
      </c>
      <c r="F25" s="40">
        <v>36</v>
      </c>
      <c r="G25" s="42">
        <f>D25*F25</f>
        <v>184500</v>
      </c>
      <c r="H25" s="42">
        <f>C25*F25</f>
        <v>1728000</v>
      </c>
    </row>
    <row r="26" spans="1:10" s="37" customFormat="1">
      <c r="C26" s="40"/>
      <c r="D26" s="40"/>
      <c r="E26" s="40"/>
      <c r="F26" s="40"/>
      <c r="G26" s="42"/>
      <c r="H26" s="42"/>
    </row>
    <row r="27" spans="1:10" s="37" customFormat="1">
      <c r="E27" s="40">
        <f>C27-D27</f>
        <v>0</v>
      </c>
      <c r="F27" s="43" t="s">
        <v>214</v>
      </c>
      <c r="G27" s="42"/>
      <c r="H27" s="44">
        <f>SUM(H25:H25)</f>
        <v>1728000</v>
      </c>
    </row>
    <row r="28" spans="1:10" s="37" customFormat="1">
      <c r="E28" s="40">
        <f>C28-D28</f>
        <v>0</v>
      </c>
      <c r="F28" s="43" t="s">
        <v>210</v>
      </c>
      <c r="G28" s="42"/>
      <c r="H28" s="42">
        <f>SUM(G25:G25)</f>
        <v>184500</v>
      </c>
    </row>
    <row r="29" spans="1:10" s="37" customFormat="1">
      <c r="E29" s="40">
        <f>C29-D29</f>
        <v>0</v>
      </c>
      <c r="F29" s="45" t="s">
        <v>219</v>
      </c>
      <c r="G29" s="42"/>
      <c r="H29" s="46">
        <f>H27-H28</f>
        <v>1543500</v>
      </c>
      <c r="J29" s="37" t="s">
        <v>330</v>
      </c>
    </row>
    <row r="30" spans="1:10" s="37" customFormat="1"/>
    <row r="31" spans="1:10" s="37" customFormat="1">
      <c r="F31" s="37" t="s">
        <v>468</v>
      </c>
    </row>
    <row r="32" spans="1:10" s="15" customFormat="1"/>
    <row r="33" spans="1:10" s="26" customFormat="1"/>
    <row r="34" spans="1:10" s="37" customFormat="1"/>
    <row r="35" spans="1:10" s="37" customFormat="1">
      <c r="A35" s="105" t="s">
        <v>215</v>
      </c>
      <c r="B35" s="105"/>
      <c r="C35" s="105"/>
      <c r="D35" s="105"/>
      <c r="E35" s="105"/>
      <c r="F35" s="105"/>
      <c r="G35" s="105"/>
      <c r="H35" s="105"/>
    </row>
    <row r="36" spans="1:10" s="37" customFormat="1"/>
    <row r="37" spans="1:10" s="37" customFormat="1">
      <c r="A37" s="37" t="s">
        <v>3</v>
      </c>
      <c r="B37" s="37" t="s">
        <v>442</v>
      </c>
    </row>
    <row r="38" spans="1:10" s="37" customFormat="1">
      <c r="A38" s="37" t="s">
        <v>208</v>
      </c>
      <c r="B38" s="37" t="s">
        <v>217</v>
      </c>
    </row>
    <row r="39" spans="1:10" s="37" customFormat="1"/>
    <row r="40" spans="1:10" s="37" customFormat="1">
      <c r="A40" s="38" t="s">
        <v>4</v>
      </c>
      <c r="B40" s="38" t="s">
        <v>209</v>
      </c>
      <c r="C40" s="38" t="s">
        <v>5</v>
      </c>
      <c r="D40" s="38" t="s">
        <v>210</v>
      </c>
      <c r="E40" s="38" t="s">
        <v>211</v>
      </c>
      <c r="F40" s="38" t="s">
        <v>212</v>
      </c>
      <c r="G40" s="38" t="s">
        <v>218</v>
      </c>
      <c r="H40" s="38" t="s">
        <v>213</v>
      </c>
    </row>
    <row r="41" spans="1:10" s="37" customFormat="1">
      <c r="A41" s="37">
        <v>1</v>
      </c>
      <c r="B41" s="37" t="s">
        <v>114</v>
      </c>
      <c r="C41" s="40">
        <v>101500</v>
      </c>
      <c r="D41" s="40">
        <v>7050</v>
      </c>
      <c r="E41" s="40">
        <f>C41-D41</f>
        <v>94450</v>
      </c>
      <c r="F41" s="40">
        <v>36</v>
      </c>
      <c r="G41" s="42">
        <f>D41*F41</f>
        <v>253800</v>
      </c>
      <c r="H41" s="42">
        <f>C41*F41</f>
        <v>3654000</v>
      </c>
    </row>
    <row r="42" spans="1:10" s="37" customFormat="1">
      <c r="A42" s="37">
        <v>2</v>
      </c>
      <c r="B42" s="37" t="s">
        <v>107</v>
      </c>
      <c r="C42" s="40">
        <v>105000</v>
      </c>
      <c r="D42" s="40">
        <v>8125</v>
      </c>
      <c r="E42" s="40">
        <f>C42-D42</f>
        <v>96875</v>
      </c>
      <c r="F42" s="40">
        <v>28</v>
      </c>
      <c r="G42" s="42">
        <f>D42*F42</f>
        <v>227500</v>
      </c>
      <c r="H42" s="42">
        <f>C42*F42</f>
        <v>2940000</v>
      </c>
    </row>
    <row r="43" spans="1:10" s="37" customFormat="1">
      <c r="C43" s="40"/>
      <c r="D43" s="40"/>
      <c r="E43" s="40"/>
      <c r="F43" s="40"/>
      <c r="G43" s="42"/>
      <c r="H43" s="42"/>
    </row>
    <row r="44" spans="1:10" s="37" customFormat="1">
      <c r="E44" s="40">
        <f>C44-D44</f>
        <v>0</v>
      </c>
      <c r="F44" s="43" t="s">
        <v>214</v>
      </c>
      <c r="G44" s="42"/>
      <c r="H44" s="44">
        <f>SUM(H41:H42)</f>
        <v>6594000</v>
      </c>
    </row>
    <row r="45" spans="1:10" s="37" customFormat="1">
      <c r="E45" s="40">
        <f>C45-D45</f>
        <v>0</v>
      </c>
      <c r="F45" s="43" t="s">
        <v>210</v>
      </c>
      <c r="G45" s="42"/>
      <c r="H45" s="42">
        <f>SUM(G41:G42)</f>
        <v>481300</v>
      </c>
    </row>
    <row r="46" spans="1:10" s="37" customFormat="1">
      <c r="E46" s="40">
        <f>C46-D46</f>
        <v>0</v>
      </c>
      <c r="F46" s="45" t="s">
        <v>219</v>
      </c>
      <c r="G46" s="42"/>
      <c r="H46" s="46">
        <f>H44-H45</f>
        <v>6112700</v>
      </c>
      <c r="J46" s="37" t="s">
        <v>330</v>
      </c>
    </row>
    <row r="47" spans="1:10" s="37" customFormat="1"/>
    <row r="48" spans="1:10" s="37" customFormat="1">
      <c r="F48" s="37" t="s">
        <v>559</v>
      </c>
    </row>
    <row r="50" spans="1:10" s="26" customFormat="1"/>
    <row r="52" spans="1:10" s="37" customFormat="1">
      <c r="A52" s="105" t="s">
        <v>215</v>
      </c>
      <c r="B52" s="105"/>
      <c r="C52" s="105"/>
      <c r="D52" s="105"/>
      <c r="E52" s="105"/>
      <c r="F52" s="105"/>
      <c r="G52" s="105"/>
      <c r="H52" s="105"/>
    </row>
    <row r="53" spans="1:10" s="37" customFormat="1"/>
    <row r="54" spans="1:10" s="37" customFormat="1">
      <c r="A54" s="37" t="s">
        <v>3</v>
      </c>
      <c r="B54" s="37" t="s">
        <v>442</v>
      </c>
    </row>
    <row r="55" spans="1:10" s="37" customFormat="1">
      <c r="A55" s="37" t="s">
        <v>208</v>
      </c>
      <c r="B55" s="37" t="s">
        <v>217</v>
      </c>
    </row>
    <row r="56" spans="1:10" s="37" customFormat="1"/>
    <row r="57" spans="1:10" s="37" customFormat="1">
      <c r="A57" s="38" t="s">
        <v>4</v>
      </c>
      <c r="B57" s="38" t="s">
        <v>209</v>
      </c>
      <c r="C57" s="38" t="s">
        <v>5</v>
      </c>
      <c r="D57" s="38" t="s">
        <v>210</v>
      </c>
      <c r="E57" s="38" t="s">
        <v>211</v>
      </c>
      <c r="F57" s="38" t="s">
        <v>212</v>
      </c>
      <c r="G57" s="38" t="s">
        <v>218</v>
      </c>
      <c r="H57" s="38" t="s">
        <v>213</v>
      </c>
    </row>
    <row r="58" spans="1:10" s="37" customFormat="1">
      <c r="A58" s="37">
        <v>1</v>
      </c>
      <c r="B58" s="37" t="s">
        <v>162</v>
      </c>
      <c r="C58" s="40">
        <v>94750</v>
      </c>
      <c r="D58" s="40">
        <v>5950</v>
      </c>
      <c r="E58" s="40">
        <f>C58-D58</f>
        <v>88800</v>
      </c>
      <c r="F58" s="40">
        <v>33</v>
      </c>
      <c r="G58" s="42">
        <f>D58*F58</f>
        <v>196350</v>
      </c>
      <c r="H58" s="42">
        <f>C58*F58</f>
        <v>3126750</v>
      </c>
    </row>
    <row r="59" spans="1:10" s="37" customFormat="1">
      <c r="A59" s="37">
        <v>2</v>
      </c>
      <c r="B59" s="37" t="s">
        <v>109</v>
      </c>
      <c r="C59" s="40">
        <v>90750</v>
      </c>
      <c r="D59" s="40">
        <v>6750</v>
      </c>
      <c r="E59" s="40">
        <f>C59-D59</f>
        <v>84000</v>
      </c>
      <c r="F59" s="40">
        <v>8</v>
      </c>
      <c r="G59" s="42">
        <f>D59*F59</f>
        <v>54000</v>
      </c>
      <c r="H59" s="42">
        <f>C59*F59</f>
        <v>726000</v>
      </c>
    </row>
    <row r="60" spans="1:10" s="37" customFormat="1">
      <c r="C60" s="40"/>
      <c r="D60" s="40"/>
      <c r="E60" s="40"/>
      <c r="F60" s="40"/>
      <c r="G60" s="42"/>
      <c r="H60" s="42"/>
    </row>
    <row r="61" spans="1:10" s="37" customFormat="1">
      <c r="E61" s="40">
        <f>C61-D61</f>
        <v>0</v>
      </c>
      <c r="F61" s="43" t="s">
        <v>214</v>
      </c>
      <c r="G61" s="42"/>
      <c r="H61" s="44">
        <f>SUM(H58:H59)</f>
        <v>3852750</v>
      </c>
    </row>
    <row r="62" spans="1:10" s="37" customFormat="1">
      <c r="E62" s="40">
        <f>C62-D62</f>
        <v>0</v>
      </c>
      <c r="F62" s="43" t="s">
        <v>210</v>
      </c>
      <c r="G62" s="42"/>
      <c r="H62" s="42">
        <f>SUM(G58:G59)</f>
        <v>250350</v>
      </c>
    </row>
    <row r="63" spans="1:10" s="37" customFormat="1">
      <c r="E63" s="40">
        <f>C63-D63</f>
        <v>0</v>
      </c>
      <c r="F63" s="45" t="s">
        <v>219</v>
      </c>
      <c r="G63" s="42"/>
      <c r="H63" s="46">
        <f>H61-H62</f>
        <v>3602400</v>
      </c>
      <c r="J63" s="37" t="s">
        <v>638</v>
      </c>
    </row>
    <row r="64" spans="1:10" s="37" customFormat="1"/>
    <row r="65" spans="1:10" s="37" customFormat="1">
      <c r="F65" s="37" t="s">
        <v>623</v>
      </c>
    </row>
    <row r="66" spans="1:10" s="26" customFormat="1"/>
    <row r="68" spans="1:10" s="15" customFormat="1">
      <c r="A68" s="104" t="s">
        <v>215</v>
      </c>
      <c r="B68" s="104"/>
      <c r="C68" s="104"/>
      <c r="D68" s="104"/>
      <c r="E68" s="104"/>
      <c r="F68" s="104"/>
      <c r="G68" s="104"/>
      <c r="H68" s="104"/>
    </row>
    <row r="69" spans="1:10" s="15" customFormat="1"/>
    <row r="70" spans="1:10" s="15" customFormat="1">
      <c r="A70" s="15" t="s">
        <v>3</v>
      </c>
      <c r="B70" s="15" t="s">
        <v>442</v>
      </c>
    </row>
    <row r="71" spans="1:10" s="15" customFormat="1">
      <c r="A71" s="15" t="s">
        <v>208</v>
      </c>
      <c r="B71" s="15" t="s">
        <v>217</v>
      </c>
    </row>
    <row r="72" spans="1:10" s="15" customFormat="1"/>
    <row r="73" spans="1:10" s="15" customFormat="1">
      <c r="A73" s="68" t="s">
        <v>4</v>
      </c>
      <c r="B73" s="68" t="s">
        <v>209</v>
      </c>
      <c r="C73" s="68" t="s">
        <v>5</v>
      </c>
      <c r="D73" s="68" t="s">
        <v>210</v>
      </c>
      <c r="E73" s="68" t="s">
        <v>211</v>
      </c>
      <c r="F73" s="68" t="s">
        <v>212</v>
      </c>
      <c r="G73" s="68" t="s">
        <v>218</v>
      </c>
      <c r="H73" s="68" t="s">
        <v>213</v>
      </c>
    </row>
    <row r="74" spans="1:10" s="15" customFormat="1">
      <c r="A74" s="15">
        <v>1</v>
      </c>
      <c r="B74" s="15" t="s">
        <v>162</v>
      </c>
      <c r="C74" s="28">
        <v>94750</v>
      </c>
      <c r="D74" s="28">
        <v>5950</v>
      </c>
      <c r="E74" s="28">
        <f>C74-D74</f>
        <v>88800</v>
      </c>
      <c r="F74" s="28">
        <v>3</v>
      </c>
      <c r="G74" s="69">
        <f>D74*F74</f>
        <v>17850</v>
      </c>
      <c r="H74" s="69">
        <f>C74*F74</f>
        <v>284250</v>
      </c>
    </row>
    <row r="75" spans="1:10" s="15" customFormat="1">
      <c r="A75" s="15">
        <v>2</v>
      </c>
      <c r="B75" s="15" t="s">
        <v>109</v>
      </c>
      <c r="C75" s="28">
        <v>90750</v>
      </c>
      <c r="D75" s="28">
        <v>6750</v>
      </c>
      <c r="E75" s="28">
        <f>C75-D75</f>
        <v>84000</v>
      </c>
      <c r="F75" s="28">
        <v>1</v>
      </c>
      <c r="G75" s="69">
        <f>D75*F75</f>
        <v>6750</v>
      </c>
      <c r="H75" s="69">
        <f>C75*F75</f>
        <v>90750</v>
      </c>
    </row>
    <row r="76" spans="1:10" s="15" customFormat="1">
      <c r="A76" s="15">
        <v>3</v>
      </c>
      <c r="B76" s="15" t="s">
        <v>757</v>
      </c>
      <c r="C76" s="28">
        <v>95000</v>
      </c>
      <c r="D76" s="28">
        <v>5100</v>
      </c>
      <c r="E76" s="28">
        <f>C76-D76</f>
        <v>89900</v>
      </c>
      <c r="F76" s="28">
        <v>28</v>
      </c>
      <c r="G76" s="69">
        <f>D76*F76</f>
        <v>142800</v>
      </c>
      <c r="H76" s="69">
        <f>C76*F76</f>
        <v>2660000</v>
      </c>
    </row>
    <row r="77" spans="1:10" s="15" customFormat="1">
      <c r="C77" s="28"/>
      <c r="D77" s="28"/>
      <c r="E77" s="28"/>
      <c r="F77" s="28"/>
      <c r="G77" s="69"/>
      <c r="H77" s="69"/>
    </row>
    <row r="78" spans="1:10" s="15" customFormat="1">
      <c r="E78" s="28">
        <f>C78-D78</f>
        <v>0</v>
      </c>
      <c r="F78" s="70" t="s">
        <v>214</v>
      </c>
      <c r="G78" s="69"/>
      <c r="H78" s="71">
        <f>SUM(H74:H77)</f>
        <v>3035000</v>
      </c>
    </row>
    <row r="79" spans="1:10" s="15" customFormat="1">
      <c r="E79" s="28">
        <f>C79-D79</f>
        <v>0</v>
      </c>
      <c r="F79" s="70" t="s">
        <v>210</v>
      </c>
      <c r="G79" s="69"/>
      <c r="H79" s="69">
        <f>SUM(G74:G76)</f>
        <v>167400</v>
      </c>
    </row>
    <row r="80" spans="1:10" s="15" customFormat="1">
      <c r="E80" s="28">
        <f>C80-D80</f>
        <v>0</v>
      </c>
      <c r="F80" s="65" t="s">
        <v>219</v>
      </c>
      <c r="G80" s="69"/>
      <c r="H80" s="72">
        <f>H78-H79</f>
        <v>2867600</v>
      </c>
      <c r="J80" s="15" t="s">
        <v>634</v>
      </c>
    </row>
    <row r="81" spans="1:10" s="15" customFormat="1"/>
    <row r="82" spans="1:10" s="15" customFormat="1">
      <c r="F82" s="15" t="s">
        <v>888</v>
      </c>
    </row>
    <row r="83" spans="1:10" s="26" customFormat="1"/>
    <row r="86" spans="1:10" s="15" customFormat="1">
      <c r="A86" s="104" t="s">
        <v>215</v>
      </c>
      <c r="B86" s="104"/>
      <c r="C86" s="104"/>
      <c r="D86" s="104"/>
      <c r="E86" s="104"/>
      <c r="F86" s="104"/>
      <c r="G86" s="104"/>
      <c r="H86" s="104"/>
    </row>
    <row r="87" spans="1:10" s="15" customFormat="1"/>
    <row r="88" spans="1:10" s="15" customFormat="1">
      <c r="A88" s="15" t="s">
        <v>3</v>
      </c>
      <c r="B88" s="15" t="s">
        <v>442</v>
      </c>
    </row>
    <row r="89" spans="1:10" s="15" customFormat="1">
      <c r="A89" s="15" t="s">
        <v>208</v>
      </c>
      <c r="B89" s="15" t="s">
        <v>217</v>
      </c>
    </row>
    <row r="90" spans="1:10" s="15" customFormat="1"/>
    <row r="91" spans="1:10" s="15" customFormat="1">
      <c r="A91" s="68" t="s">
        <v>4</v>
      </c>
      <c r="B91" s="68" t="s">
        <v>209</v>
      </c>
      <c r="C91" s="68" t="s">
        <v>5</v>
      </c>
      <c r="D91" s="68" t="s">
        <v>210</v>
      </c>
      <c r="E91" s="68" t="s">
        <v>211</v>
      </c>
      <c r="F91" s="68" t="s">
        <v>212</v>
      </c>
      <c r="G91" s="68" t="s">
        <v>218</v>
      </c>
      <c r="H91" s="68" t="s">
        <v>213</v>
      </c>
    </row>
    <row r="92" spans="1:10" s="15" customFormat="1">
      <c r="A92" s="15">
        <v>1</v>
      </c>
      <c r="B92" s="15" t="s">
        <v>951</v>
      </c>
      <c r="C92" s="28">
        <v>92225</v>
      </c>
      <c r="D92" s="28">
        <v>6075</v>
      </c>
      <c r="E92" s="28">
        <f>C92-D92</f>
        <v>86150</v>
      </c>
      <c r="F92" s="28">
        <v>28</v>
      </c>
      <c r="G92" s="69">
        <f>D92*F92</f>
        <v>170100</v>
      </c>
      <c r="H92" s="69">
        <f>C92*F92</f>
        <v>2582300</v>
      </c>
    </row>
    <row r="93" spans="1:10" s="15" customFormat="1">
      <c r="C93" s="28"/>
      <c r="D93" s="28"/>
      <c r="E93" s="28"/>
      <c r="F93" s="28"/>
      <c r="G93" s="69"/>
      <c r="H93" s="69"/>
    </row>
    <row r="94" spans="1:10" s="15" customFormat="1">
      <c r="E94" s="28">
        <f>C94-D94</f>
        <v>0</v>
      </c>
      <c r="F94" s="70" t="s">
        <v>214</v>
      </c>
      <c r="G94" s="69"/>
      <c r="H94" s="71">
        <f>SUM(H92:H93)</f>
        <v>2582300</v>
      </c>
    </row>
    <row r="95" spans="1:10" s="15" customFormat="1">
      <c r="E95" s="28">
        <f>C95-D95</f>
        <v>0</v>
      </c>
      <c r="F95" s="70" t="s">
        <v>210</v>
      </c>
      <c r="G95" s="69"/>
      <c r="H95" s="69">
        <f>SUM(G92:G92)</f>
        <v>170100</v>
      </c>
    </row>
    <row r="96" spans="1:10" s="15" customFormat="1">
      <c r="E96" s="28">
        <f>C96-D96</f>
        <v>0</v>
      </c>
      <c r="F96" s="65" t="s">
        <v>219</v>
      </c>
      <c r="G96" s="69"/>
      <c r="H96" s="72">
        <f>H94-H95</f>
        <v>2412200</v>
      </c>
      <c r="J96" s="15" t="s">
        <v>634</v>
      </c>
    </row>
    <row r="97" spans="6:6" s="15" customFormat="1"/>
    <row r="98" spans="6:6" s="15" customFormat="1">
      <c r="F98" s="15" t="s">
        <v>955</v>
      </c>
    </row>
  </sheetData>
  <mergeCells count="6">
    <mergeCell ref="A86:H86"/>
    <mergeCell ref="A4:H4"/>
    <mergeCell ref="A19:H19"/>
    <mergeCell ref="A35:H35"/>
    <mergeCell ref="A52:H52"/>
    <mergeCell ref="A68:H68"/>
  </mergeCells>
  <pageMargins left="0.7" right="0.7" top="0.75" bottom="0.75" header="0.3" footer="0.3"/>
  <pageSetup scale="74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workbookViewId="0">
      <pane ySplit="3" topLeftCell="A19" activePane="bottomLeft" state="frozen"/>
      <selection pane="bottomLeft" activeCell="J30" sqref="J30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679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680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678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178</v>
      </c>
      <c r="C10" s="28">
        <v>38750</v>
      </c>
      <c r="D10" s="28">
        <v>6750</v>
      </c>
      <c r="E10" s="28">
        <f>C10-D10</f>
        <v>32000</v>
      </c>
      <c r="F10" s="15">
        <v>36</v>
      </c>
      <c r="G10" s="69">
        <f>D10*F10</f>
        <v>243000</v>
      </c>
      <c r="H10" s="69">
        <f>C10*F10</f>
        <v>1395000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SUM(H10:H10)</f>
        <v>1395000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243000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1152000</v>
      </c>
      <c r="J14" s="15" t="s">
        <v>634</v>
      </c>
    </row>
    <row r="15" spans="1:10" s="15" customFormat="1"/>
    <row r="16" spans="1:10" s="15" customFormat="1">
      <c r="F16" s="15" t="s">
        <v>655</v>
      </c>
    </row>
    <row r="17" spans="1:10" s="26" customFormat="1"/>
    <row r="19" spans="1:10" s="15" customFormat="1">
      <c r="A19" s="104" t="s">
        <v>215</v>
      </c>
      <c r="B19" s="104"/>
      <c r="C19" s="104"/>
      <c r="D19" s="104"/>
      <c r="E19" s="104"/>
      <c r="F19" s="104"/>
      <c r="G19" s="104"/>
      <c r="H19" s="104"/>
    </row>
    <row r="20" spans="1:10" s="15" customFormat="1" ht="9" customHeight="1"/>
    <row r="21" spans="1:10" s="15" customFormat="1">
      <c r="A21" s="15" t="s">
        <v>3</v>
      </c>
      <c r="B21" s="15" t="s">
        <v>678</v>
      </c>
    </row>
    <row r="22" spans="1:10" s="15" customFormat="1">
      <c r="A22" s="15" t="s">
        <v>208</v>
      </c>
      <c r="B22" s="15" t="s">
        <v>217</v>
      </c>
    </row>
    <row r="23" spans="1:10" s="15" customFormat="1"/>
    <row r="24" spans="1:10" s="15" customFormat="1">
      <c r="A24" s="68" t="s">
        <v>4</v>
      </c>
      <c r="B24" s="68" t="s">
        <v>209</v>
      </c>
      <c r="C24" s="68" t="s">
        <v>5</v>
      </c>
      <c r="D24" s="68" t="s">
        <v>210</v>
      </c>
      <c r="E24" s="68" t="s">
        <v>211</v>
      </c>
      <c r="F24" s="68" t="s">
        <v>212</v>
      </c>
      <c r="G24" s="68" t="s">
        <v>218</v>
      </c>
      <c r="H24" s="68" t="s">
        <v>213</v>
      </c>
    </row>
    <row r="25" spans="1:10" s="15" customFormat="1">
      <c r="A25" s="15">
        <v>1</v>
      </c>
      <c r="B25" s="15" t="s">
        <v>938</v>
      </c>
      <c r="C25" s="28">
        <v>40750</v>
      </c>
      <c r="D25" s="28">
        <v>6750</v>
      </c>
      <c r="E25" s="28">
        <f>C25-D25</f>
        <v>34000</v>
      </c>
      <c r="F25" s="15">
        <v>36</v>
      </c>
      <c r="G25" s="69">
        <f>D25*F25</f>
        <v>243000</v>
      </c>
      <c r="H25" s="69">
        <f>C25*F25</f>
        <v>1467000</v>
      </c>
    </row>
    <row r="26" spans="1:10" s="15" customFormat="1">
      <c r="C26" s="28"/>
      <c r="D26" s="28"/>
      <c r="E26" s="28"/>
      <c r="G26" s="69"/>
      <c r="H26" s="69"/>
    </row>
    <row r="27" spans="1:10" s="15" customFormat="1">
      <c r="E27" s="28">
        <f>C27-D27</f>
        <v>0</v>
      </c>
      <c r="F27" s="70" t="s">
        <v>214</v>
      </c>
      <c r="G27" s="69"/>
      <c r="H27" s="71">
        <f>SUM(H25:H25)</f>
        <v>1467000</v>
      </c>
    </row>
    <row r="28" spans="1:10" s="15" customFormat="1">
      <c r="E28" s="28">
        <f>C28-D28</f>
        <v>0</v>
      </c>
      <c r="F28" s="70" t="s">
        <v>210</v>
      </c>
      <c r="G28" s="69"/>
      <c r="H28" s="69">
        <f>SUM(G25:G25)</f>
        <v>243000</v>
      </c>
    </row>
    <row r="29" spans="1:10" s="15" customFormat="1">
      <c r="E29" s="28">
        <f>C29-D29</f>
        <v>0</v>
      </c>
      <c r="F29" s="65" t="s">
        <v>219</v>
      </c>
      <c r="G29" s="69"/>
      <c r="H29" s="72">
        <f>H27-H28</f>
        <v>1224000</v>
      </c>
      <c r="J29" s="15" t="s">
        <v>634</v>
      </c>
    </row>
    <row r="30" spans="1:10" s="15" customFormat="1"/>
    <row r="31" spans="1:10" s="15" customFormat="1">
      <c r="F31" s="15" t="s">
        <v>939</v>
      </c>
    </row>
  </sheetData>
  <mergeCells count="2">
    <mergeCell ref="A4:H4"/>
    <mergeCell ref="A19:H19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showGridLines="0" workbookViewId="0">
      <pane ySplit="3" topLeftCell="A4" activePane="bottomLeft" state="frozen"/>
      <selection pane="bottomLeft" activeCell="I3" sqref="I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1137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1138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1139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1115</v>
      </c>
      <c r="C10" s="28">
        <v>41500</v>
      </c>
      <c r="D10" s="28">
        <v>6000</v>
      </c>
      <c r="E10" s="28">
        <f>C10-D10</f>
        <v>35500</v>
      </c>
      <c r="F10" s="28">
        <v>35</v>
      </c>
      <c r="G10" s="69">
        <f>D10*F10</f>
        <v>210000</v>
      </c>
      <c r="H10" s="69">
        <f>C10*F10</f>
        <v>1452500</v>
      </c>
    </row>
    <row r="11" spans="1:10" s="15" customFormat="1">
      <c r="E11" s="28">
        <f>C11-D11</f>
        <v>0</v>
      </c>
      <c r="F11" s="70" t="s">
        <v>214</v>
      </c>
      <c r="G11" s="69"/>
      <c r="H11" s="71">
        <f>SUM(H10:H10)</f>
        <v>1452500</v>
      </c>
    </row>
    <row r="12" spans="1:10" s="15" customFormat="1">
      <c r="E12" s="28">
        <f>C12-D12</f>
        <v>0</v>
      </c>
      <c r="F12" s="70" t="s">
        <v>210</v>
      </c>
      <c r="G12" s="69"/>
      <c r="H12" s="69">
        <f>SUM(G10:G10)</f>
        <v>210000</v>
      </c>
    </row>
    <row r="13" spans="1:10" s="15" customFormat="1">
      <c r="E13" s="28">
        <f>C13-D13</f>
        <v>0</v>
      </c>
      <c r="F13" s="65" t="s">
        <v>219</v>
      </c>
      <c r="G13" s="69"/>
      <c r="H13" s="72">
        <f>H11-H12</f>
        <v>1242500</v>
      </c>
      <c r="J13" s="15" t="s">
        <v>533</v>
      </c>
    </row>
    <row r="14" spans="1:10" s="15" customFormat="1"/>
    <row r="15" spans="1:10">
      <c r="F15" s="15" t="s">
        <v>1133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showGridLines="0" workbookViewId="0">
      <pane ySplit="3" topLeftCell="A4" activePane="bottomLeft" state="frozen"/>
      <selection pane="bottomLeft" activeCell="J17" sqref="J17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6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C1" s="28"/>
      <c r="H1" s="15" t="s">
        <v>262</v>
      </c>
      <c r="I1" s="18" t="s">
        <v>935</v>
      </c>
    </row>
    <row r="2" spans="1:9" s="15" customFormat="1">
      <c r="A2" s="15" t="s">
        <v>207</v>
      </c>
      <c r="C2" s="28"/>
      <c r="H2" s="15" t="s">
        <v>263</v>
      </c>
      <c r="I2" s="15" t="s">
        <v>266</v>
      </c>
    </row>
    <row r="3" spans="1:9" s="15" customFormat="1">
      <c r="C3" s="28"/>
      <c r="H3" s="15" t="s">
        <v>264</v>
      </c>
      <c r="I3" s="18" t="s">
        <v>752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15" customFormat="1" ht="9" customHeight="1">
      <c r="C5" s="28"/>
    </row>
    <row r="6" spans="1:9" s="15" customFormat="1">
      <c r="A6" s="15" t="s">
        <v>3</v>
      </c>
      <c r="B6" s="15" t="s">
        <v>934</v>
      </c>
      <c r="C6" s="28"/>
    </row>
    <row r="7" spans="1:9" s="15" customFormat="1">
      <c r="A7" s="15" t="s">
        <v>208</v>
      </c>
      <c r="B7" s="15" t="s">
        <v>217</v>
      </c>
      <c r="C7" s="28"/>
    </row>
    <row r="8" spans="1:9" s="15" customFormat="1">
      <c r="C8" s="28"/>
    </row>
    <row r="9" spans="1:9" s="15" customFormat="1">
      <c r="A9" s="68" t="s">
        <v>4</v>
      </c>
      <c r="B9" s="68" t="s">
        <v>209</v>
      </c>
      <c r="C9" s="75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9" s="15" customFormat="1">
      <c r="A10" s="15">
        <v>1</v>
      </c>
      <c r="B10" s="15" t="s">
        <v>133</v>
      </c>
      <c r="C10" s="28">
        <v>92000</v>
      </c>
      <c r="D10" s="28">
        <v>9850</v>
      </c>
      <c r="E10" s="28">
        <f>C10-D10</f>
        <v>82150</v>
      </c>
      <c r="F10" s="15">
        <v>15</v>
      </c>
      <c r="G10" s="69">
        <f>D10*F10</f>
        <v>147750</v>
      </c>
      <c r="H10" s="69">
        <f>C10*F10</f>
        <v>1380000</v>
      </c>
    </row>
    <row r="11" spans="1:9" s="15" customFormat="1">
      <c r="A11" s="15">
        <v>2</v>
      </c>
      <c r="B11" s="15" t="s">
        <v>748</v>
      </c>
      <c r="C11" s="28">
        <v>60000</v>
      </c>
      <c r="D11" s="28">
        <v>8350</v>
      </c>
      <c r="E11" s="28">
        <f>C11-D11</f>
        <v>51650</v>
      </c>
      <c r="F11" s="15">
        <v>15</v>
      </c>
      <c r="G11" s="69">
        <f>D11*F11</f>
        <v>125250</v>
      </c>
      <c r="H11" s="69">
        <f>C11*F11</f>
        <v>900000</v>
      </c>
    </row>
    <row r="12" spans="1:9" s="15" customFormat="1">
      <c r="A12" s="15">
        <v>3</v>
      </c>
      <c r="B12" s="15" t="s">
        <v>749</v>
      </c>
      <c r="C12" s="28">
        <v>77000</v>
      </c>
      <c r="D12" s="28">
        <v>8950</v>
      </c>
      <c r="E12" s="28">
        <f>C12-D12</f>
        <v>68050</v>
      </c>
      <c r="F12" s="15">
        <v>12</v>
      </c>
      <c r="G12" s="69">
        <f>D12*F12</f>
        <v>107400</v>
      </c>
      <c r="H12" s="69">
        <f>C12*F12</f>
        <v>924000</v>
      </c>
    </row>
    <row r="13" spans="1:9" s="15" customFormat="1">
      <c r="C13" s="28"/>
      <c r="D13" s="28"/>
      <c r="E13" s="28"/>
      <c r="G13" s="69"/>
      <c r="H13" s="69"/>
    </row>
    <row r="14" spans="1:9" s="15" customFormat="1">
      <c r="C14" s="28"/>
      <c r="D14" s="28"/>
      <c r="E14" s="28"/>
      <c r="G14" s="69"/>
      <c r="H14" s="69"/>
    </row>
    <row r="15" spans="1:9" s="15" customFormat="1">
      <c r="C15" s="28"/>
      <c r="F15" s="70" t="s">
        <v>214</v>
      </c>
      <c r="G15" s="69"/>
      <c r="H15" s="71">
        <f>SUM(H10:H12)</f>
        <v>3204000</v>
      </c>
    </row>
    <row r="16" spans="1:9" s="15" customFormat="1">
      <c r="C16" s="28"/>
      <c r="E16" s="28"/>
      <c r="F16" s="70" t="s">
        <v>210</v>
      </c>
      <c r="G16" s="69"/>
      <c r="H16" s="69">
        <f>SUM(G10:G12)</f>
        <v>380400</v>
      </c>
    </row>
    <row r="17" spans="2:10" s="15" customFormat="1">
      <c r="C17" s="28"/>
      <c r="F17" s="65" t="s">
        <v>219</v>
      </c>
      <c r="G17" s="69"/>
      <c r="H17" s="72">
        <f>H15-H16</f>
        <v>2823600</v>
      </c>
      <c r="J17" s="15" t="s">
        <v>634</v>
      </c>
    </row>
    <row r="18" spans="2:10" s="15" customFormat="1">
      <c r="B18" s="14"/>
      <c r="C18" s="16"/>
    </row>
    <row r="19" spans="2:10">
      <c r="E19" s="28"/>
      <c r="F19" s="15" t="s">
        <v>888</v>
      </c>
      <c r="G19" s="15"/>
      <c r="H19" s="15"/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showGridLines="0" workbookViewId="0">
      <pane ySplit="3" topLeftCell="A4" activePane="bottomLeft" state="frozen"/>
      <selection pane="bottomLeft" activeCell="N13" sqref="N1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6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C1" s="28"/>
      <c r="H1" s="15" t="s">
        <v>262</v>
      </c>
      <c r="I1" s="18" t="s">
        <v>905</v>
      </c>
    </row>
    <row r="2" spans="1:9" s="15" customFormat="1">
      <c r="A2" s="15" t="s">
        <v>207</v>
      </c>
      <c r="C2" s="28"/>
      <c r="H2" s="15" t="s">
        <v>263</v>
      </c>
      <c r="I2" s="15" t="s">
        <v>266</v>
      </c>
    </row>
    <row r="3" spans="1:9" s="15" customFormat="1">
      <c r="C3" s="28"/>
      <c r="H3" s="15" t="s">
        <v>264</v>
      </c>
      <c r="I3" s="18" t="s">
        <v>906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15" customFormat="1" ht="9" customHeight="1">
      <c r="C5" s="28"/>
    </row>
    <row r="6" spans="1:9" s="15" customFormat="1">
      <c r="A6" s="15" t="s">
        <v>3</v>
      </c>
      <c r="B6" s="15" t="s">
        <v>904</v>
      </c>
      <c r="C6" s="28"/>
    </row>
    <row r="7" spans="1:9" s="15" customFormat="1">
      <c r="A7" s="15" t="s">
        <v>208</v>
      </c>
      <c r="B7" s="15" t="s">
        <v>217</v>
      </c>
      <c r="C7" s="28"/>
    </row>
    <row r="8" spans="1:9" s="15" customFormat="1">
      <c r="C8" s="28"/>
    </row>
    <row r="9" spans="1:9" s="15" customFormat="1">
      <c r="A9" s="68" t="s">
        <v>4</v>
      </c>
      <c r="B9" s="68" t="s">
        <v>209</v>
      </c>
      <c r="C9" s="75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9" s="15" customFormat="1">
      <c r="A10" s="15">
        <v>1</v>
      </c>
      <c r="B10" s="15" t="s">
        <v>154</v>
      </c>
      <c r="C10" s="28">
        <v>75000</v>
      </c>
      <c r="D10" s="28">
        <v>5350</v>
      </c>
      <c r="E10" s="28">
        <f>C10-D10</f>
        <v>69650</v>
      </c>
      <c r="F10" s="15">
        <v>36</v>
      </c>
      <c r="G10" s="69">
        <f>D10*F10</f>
        <v>192600</v>
      </c>
      <c r="H10" s="69">
        <f>C10*F10</f>
        <v>2700000</v>
      </c>
    </row>
    <row r="11" spans="1:9" s="15" customFormat="1">
      <c r="A11" s="15">
        <v>2</v>
      </c>
      <c r="B11" s="15" t="s">
        <v>99</v>
      </c>
      <c r="C11" s="28">
        <v>75000</v>
      </c>
      <c r="D11" s="28">
        <v>5350</v>
      </c>
      <c r="E11" s="28">
        <f>C11-D11</f>
        <v>69650</v>
      </c>
      <c r="F11" s="15">
        <v>36</v>
      </c>
      <c r="G11" s="69">
        <f>D11*F11</f>
        <v>192600</v>
      </c>
      <c r="H11" s="69">
        <f>C11*F11</f>
        <v>2700000</v>
      </c>
    </row>
    <row r="12" spans="1:9" s="15" customFormat="1">
      <c r="A12" s="15">
        <v>3</v>
      </c>
      <c r="B12" s="15" t="s">
        <v>102</v>
      </c>
      <c r="C12" s="28">
        <v>65000</v>
      </c>
      <c r="D12" s="28">
        <v>5350</v>
      </c>
      <c r="E12" s="28">
        <f>C12-D12</f>
        <v>59650</v>
      </c>
      <c r="F12" s="15">
        <v>33</v>
      </c>
      <c r="G12" s="69">
        <f>D12*F12</f>
        <v>176550</v>
      </c>
      <c r="H12" s="69">
        <f>C12*F12</f>
        <v>2145000</v>
      </c>
    </row>
    <row r="13" spans="1:9" s="15" customFormat="1">
      <c r="A13" s="15">
        <v>4</v>
      </c>
      <c r="B13" s="15" t="s">
        <v>771</v>
      </c>
      <c r="C13" s="28">
        <v>54000</v>
      </c>
      <c r="D13" s="28">
        <v>5125</v>
      </c>
      <c r="E13" s="28">
        <f>C13-D13</f>
        <v>48875</v>
      </c>
      <c r="F13" s="15">
        <v>36</v>
      </c>
      <c r="G13" s="69">
        <f>D13*F13</f>
        <v>184500</v>
      </c>
      <c r="H13" s="69">
        <f>C13*F13</f>
        <v>1944000</v>
      </c>
    </row>
    <row r="14" spans="1:9" s="15" customFormat="1">
      <c r="C14" s="28"/>
      <c r="D14" s="28"/>
      <c r="E14" s="28"/>
      <c r="G14" s="69"/>
      <c r="H14" s="69"/>
    </row>
    <row r="15" spans="1:9" s="15" customFormat="1">
      <c r="C15" s="28"/>
      <c r="D15" s="28"/>
      <c r="E15" s="28"/>
      <c r="G15" s="69"/>
      <c r="H15" s="69"/>
    </row>
    <row r="16" spans="1:9" s="15" customFormat="1">
      <c r="B16" s="15" t="s">
        <v>300</v>
      </c>
      <c r="C16" s="28">
        <v>6000000</v>
      </c>
      <c r="F16" s="70" t="s">
        <v>214</v>
      </c>
      <c r="G16" s="69"/>
      <c r="H16" s="71">
        <f>SUM(H10:H13)</f>
        <v>9489000</v>
      </c>
    </row>
    <row r="17" spans="2:10" s="15" customFormat="1">
      <c r="B17" s="15" t="s">
        <v>933</v>
      </c>
      <c r="C17" s="28">
        <v>500000</v>
      </c>
      <c r="E17" s="28"/>
      <c r="F17" s="70" t="s">
        <v>210</v>
      </c>
      <c r="G17" s="69"/>
      <c r="H17" s="69">
        <f>SUM(G10:G13)</f>
        <v>746250</v>
      </c>
    </row>
    <row r="18" spans="2:10" s="15" customFormat="1">
      <c r="B18" s="15" t="s">
        <v>302</v>
      </c>
      <c r="C18" s="28">
        <f>C16-C17</f>
        <v>5500000</v>
      </c>
      <c r="E18" s="28"/>
      <c r="F18" s="70" t="s">
        <v>693</v>
      </c>
      <c r="G18" s="69"/>
      <c r="H18" s="69">
        <f>C17</f>
        <v>500000</v>
      </c>
    </row>
    <row r="19" spans="2:10" s="15" customFormat="1">
      <c r="C19" s="28"/>
      <c r="F19" s="65" t="s">
        <v>219</v>
      </c>
      <c r="G19" s="69"/>
      <c r="H19" s="72">
        <f>H16-H17-H18</f>
        <v>8242750</v>
      </c>
      <c r="J19" s="15" t="s">
        <v>634</v>
      </c>
    </row>
    <row r="20" spans="2:10" s="15" customFormat="1">
      <c r="B20" s="14"/>
      <c r="C20" s="16"/>
    </row>
    <row r="21" spans="2:10">
      <c r="E21" s="28"/>
      <c r="F21" s="15" t="s">
        <v>888</v>
      </c>
      <c r="G21" s="15"/>
      <c r="H21" s="15"/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showGridLines="0" workbookViewId="0">
      <pane ySplit="3" topLeftCell="A37" activePane="bottomLeft" state="frozen"/>
      <selection pane="bottomLeft" activeCell="J47" sqref="J47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470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471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469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416</v>
      </c>
      <c r="C10" s="40">
        <v>72500</v>
      </c>
      <c r="D10" s="40">
        <v>8850</v>
      </c>
      <c r="E10" s="40">
        <f>C10-D10</f>
        <v>63650</v>
      </c>
      <c r="F10" s="37">
        <v>11</v>
      </c>
      <c r="G10" s="42">
        <f>D10*F10</f>
        <v>97350</v>
      </c>
      <c r="H10" s="42">
        <f>C10*F10</f>
        <v>797500</v>
      </c>
    </row>
    <row r="11" spans="1:10" s="37" customFormat="1">
      <c r="A11" s="37">
        <v>2</v>
      </c>
      <c r="B11" s="37" t="s">
        <v>417</v>
      </c>
      <c r="C11" s="40">
        <v>72500</v>
      </c>
      <c r="D11" s="40">
        <v>8850</v>
      </c>
      <c r="E11" s="40">
        <f>C11-D11</f>
        <v>63650</v>
      </c>
      <c r="F11" s="37">
        <v>3</v>
      </c>
      <c r="G11" s="42">
        <f>D11*F11</f>
        <v>26550</v>
      </c>
      <c r="H11" s="42">
        <f>C11*F11</f>
        <v>217500</v>
      </c>
    </row>
    <row r="12" spans="1:10" s="37" customFormat="1">
      <c r="C12" s="40"/>
      <c r="D12" s="40"/>
      <c r="E12" s="40"/>
      <c r="G12" s="42"/>
      <c r="H12" s="42"/>
    </row>
    <row r="13" spans="1:10" s="37" customFormat="1">
      <c r="E13" s="40">
        <f>C13-D13</f>
        <v>0</v>
      </c>
      <c r="F13" s="43" t="s">
        <v>214</v>
      </c>
      <c r="G13" s="42"/>
      <c r="H13" s="44">
        <f>SUM(H10:H11)</f>
        <v>1015000</v>
      </c>
    </row>
    <row r="14" spans="1:10" s="37" customFormat="1">
      <c r="E14" s="40">
        <f>C14-D14</f>
        <v>0</v>
      </c>
      <c r="F14" s="43" t="s">
        <v>210</v>
      </c>
      <c r="G14" s="42"/>
      <c r="H14" s="42">
        <f>SUM(G10:G11)</f>
        <v>123900</v>
      </c>
    </row>
    <row r="15" spans="1:10" s="37" customFormat="1">
      <c r="E15" s="40">
        <f>C15-D15</f>
        <v>0</v>
      </c>
      <c r="F15" s="45" t="s">
        <v>219</v>
      </c>
      <c r="G15" s="42"/>
      <c r="H15" s="46">
        <f>H13-H14</f>
        <v>891100</v>
      </c>
      <c r="J15" s="37" t="s">
        <v>490</v>
      </c>
    </row>
    <row r="16" spans="1:10" s="37" customFormat="1"/>
    <row r="17" spans="1:10" s="37" customFormat="1">
      <c r="F17" s="37" t="s">
        <v>468</v>
      </c>
    </row>
    <row r="18" spans="1:10" s="26" customFormat="1"/>
    <row r="19" spans="1:10" s="15" customFormat="1"/>
    <row r="20" spans="1:10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10" s="15" customFormat="1" ht="9" customHeight="1"/>
    <row r="22" spans="1:10" s="15" customFormat="1">
      <c r="A22" s="15" t="s">
        <v>3</v>
      </c>
      <c r="B22" s="15" t="s">
        <v>469</v>
      </c>
    </row>
    <row r="23" spans="1:10" s="15" customFormat="1">
      <c r="A23" s="15" t="s">
        <v>208</v>
      </c>
      <c r="B23" s="15" t="s">
        <v>217</v>
      </c>
    </row>
    <row r="24" spans="1:10" s="15" customFormat="1"/>
    <row r="25" spans="1:10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10" s="15" customFormat="1">
      <c r="A26" s="15">
        <v>1</v>
      </c>
      <c r="B26" s="15" t="s">
        <v>416</v>
      </c>
      <c r="C26" s="28">
        <v>72500</v>
      </c>
      <c r="D26" s="28">
        <v>8850</v>
      </c>
      <c r="E26" s="28">
        <f>C26-D26</f>
        <v>63650</v>
      </c>
      <c r="F26" s="15">
        <v>4</v>
      </c>
      <c r="G26" s="69">
        <f>D26*F26</f>
        <v>35400</v>
      </c>
      <c r="H26" s="69">
        <f>C26*F26</f>
        <v>290000</v>
      </c>
    </row>
    <row r="27" spans="1:10" s="15" customFormat="1">
      <c r="A27" s="15">
        <v>2</v>
      </c>
      <c r="B27" s="15" t="s">
        <v>417</v>
      </c>
      <c r="C27" s="28">
        <v>72500</v>
      </c>
      <c r="D27" s="28">
        <v>8850</v>
      </c>
      <c r="E27" s="28">
        <f>C27-D27</f>
        <v>63650</v>
      </c>
      <c r="F27" s="15">
        <v>12</v>
      </c>
      <c r="G27" s="69">
        <f>D27*F27</f>
        <v>106200</v>
      </c>
      <c r="H27" s="69">
        <f>C27*F27</f>
        <v>870000</v>
      </c>
    </row>
    <row r="28" spans="1:10" s="15" customFormat="1">
      <c r="C28" s="28"/>
      <c r="D28" s="28"/>
      <c r="E28" s="28"/>
      <c r="G28" s="69"/>
      <c r="H28" s="69"/>
    </row>
    <row r="29" spans="1:10" s="15" customFormat="1">
      <c r="E29" s="28">
        <f>C29-D29</f>
        <v>0</v>
      </c>
      <c r="F29" s="70" t="s">
        <v>214</v>
      </c>
      <c r="G29" s="69"/>
      <c r="H29" s="71">
        <f>SUM(H26:H27)</f>
        <v>1160000</v>
      </c>
    </row>
    <row r="30" spans="1:10" s="15" customFormat="1">
      <c r="E30" s="28">
        <f>C30-D30</f>
        <v>0</v>
      </c>
      <c r="F30" s="70" t="s">
        <v>210</v>
      </c>
      <c r="G30" s="69"/>
      <c r="H30" s="69">
        <f>SUM(G26:G27)</f>
        <v>141600</v>
      </c>
    </row>
    <row r="31" spans="1:10" s="15" customFormat="1">
      <c r="E31" s="28">
        <f>C31-D31</f>
        <v>0</v>
      </c>
      <c r="F31" s="65" t="s">
        <v>219</v>
      </c>
      <c r="G31" s="69"/>
      <c r="H31" s="72">
        <f>H29-H30</f>
        <v>1018400</v>
      </c>
      <c r="J31" s="15" t="s">
        <v>634</v>
      </c>
    </row>
    <row r="32" spans="1:10" s="15" customFormat="1"/>
    <row r="33" spans="1:10" s="15" customFormat="1">
      <c r="F33" s="15" t="s">
        <v>655</v>
      </c>
    </row>
    <row r="34" spans="1:10" s="26" customFormat="1"/>
    <row r="36" spans="1:10" s="15" customFormat="1"/>
    <row r="37" spans="1:10" s="15" customFormat="1">
      <c r="A37" s="104" t="s">
        <v>215</v>
      </c>
      <c r="B37" s="104"/>
      <c r="C37" s="104"/>
      <c r="D37" s="104"/>
      <c r="E37" s="104"/>
      <c r="F37" s="104"/>
      <c r="G37" s="104"/>
      <c r="H37" s="104"/>
    </row>
    <row r="38" spans="1:10" s="15" customFormat="1" ht="9" customHeight="1"/>
    <row r="39" spans="1:10" s="15" customFormat="1">
      <c r="A39" s="15" t="s">
        <v>3</v>
      </c>
      <c r="B39" s="15" t="s">
        <v>469</v>
      </c>
    </row>
    <row r="40" spans="1:10" s="15" customFormat="1">
      <c r="A40" s="15" t="s">
        <v>208</v>
      </c>
      <c r="B40" s="15" t="s">
        <v>217</v>
      </c>
    </row>
    <row r="41" spans="1:10" s="15" customFormat="1"/>
    <row r="42" spans="1:10" s="15" customFormat="1">
      <c r="A42" s="68" t="s">
        <v>4</v>
      </c>
      <c r="B42" s="68" t="s">
        <v>209</v>
      </c>
      <c r="C42" s="68" t="s">
        <v>5</v>
      </c>
      <c r="D42" s="68" t="s">
        <v>210</v>
      </c>
      <c r="E42" s="68" t="s">
        <v>211</v>
      </c>
      <c r="F42" s="68" t="s">
        <v>212</v>
      </c>
      <c r="G42" s="68" t="s">
        <v>218</v>
      </c>
      <c r="H42" s="68" t="s">
        <v>213</v>
      </c>
    </row>
    <row r="43" spans="1:10" s="15" customFormat="1">
      <c r="A43" s="15">
        <v>1</v>
      </c>
      <c r="B43" s="15" t="s">
        <v>756</v>
      </c>
      <c r="C43" s="28">
        <v>51000</v>
      </c>
      <c r="D43" s="28">
        <v>9350</v>
      </c>
      <c r="E43" s="28">
        <f>C43-D43</f>
        <v>41650</v>
      </c>
      <c r="F43" s="15">
        <v>4</v>
      </c>
      <c r="G43" s="69">
        <f>D43*F43</f>
        <v>37400</v>
      </c>
      <c r="H43" s="69">
        <f>C43*F43</f>
        <v>204000</v>
      </c>
    </row>
    <row r="44" spans="1:10" s="15" customFormat="1">
      <c r="C44" s="28"/>
      <c r="D44" s="28"/>
      <c r="E44" s="28"/>
      <c r="G44" s="69"/>
      <c r="H44" s="69"/>
    </row>
    <row r="45" spans="1:10" s="15" customFormat="1">
      <c r="E45" s="28">
        <f>C45-D45</f>
        <v>0</v>
      </c>
      <c r="F45" s="70" t="s">
        <v>214</v>
      </c>
      <c r="G45" s="69"/>
      <c r="H45" s="71">
        <f>SUM(H43:H43)</f>
        <v>204000</v>
      </c>
    </row>
    <row r="46" spans="1:10" s="15" customFormat="1">
      <c r="E46" s="28">
        <f>C46-D46</f>
        <v>0</v>
      </c>
      <c r="F46" s="70" t="s">
        <v>210</v>
      </c>
      <c r="G46" s="69"/>
      <c r="H46" s="69">
        <f>SUM(G43:G43)</f>
        <v>37400</v>
      </c>
    </row>
    <row r="47" spans="1:10" s="15" customFormat="1">
      <c r="E47" s="28">
        <f>C47-D47</f>
        <v>0</v>
      </c>
      <c r="F47" s="65" t="s">
        <v>219</v>
      </c>
      <c r="G47" s="69"/>
      <c r="H47" s="72">
        <f>H45-H46</f>
        <v>166600</v>
      </c>
      <c r="J47" s="15" t="s">
        <v>634</v>
      </c>
    </row>
    <row r="48" spans="1:10" s="15" customFormat="1"/>
    <row r="49" spans="6:6" s="15" customFormat="1">
      <c r="F49" s="15" t="s">
        <v>888</v>
      </c>
    </row>
  </sheetData>
  <mergeCells count="3">
    <mergeCell ref="A4:H4"/>
    <mergeCell ref="A20:H20"/>
    <mergeCell ref="A37:H37"/>
  </mergeCells>
  <pageMargins left="0.7" right="0.7" top="0.75" bottom="0.75" header="0.3" footer="0.3"/>
  <pageSetup scale="74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showGridLines="0" workbookViewId="0">
      <pane ySplit="3" topLeftCell="A4" activePane="bottomLeft" state="frozen"/>
      <selection pane="bottomLeft" activeCell="F9" sqref="F9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716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715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714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130</v>
      </c>
      <c r="C10" s="28">
        <v>45000</v>
      </c>
      <c r="D10" s="28">
        <v>4625</v>
      </c>
      <c r="E10" s="28">
        <f>C10-D10</f>
        <v>40375</v>
      </c>
      <c r="F10" s="15">
        <v>36</v>
      </c>
      <c r="G10" s="69">
        <f>D10*F10</f>
        <v>166500</v>
      </c>
      <c r="H10" s="69">
        <f>C10*F10</f>
        <v>1620000</v>
      </c>
    </row>
    <row r="11" spans="1:10" s="15" customFormat="1">
      <c r="A11" s="15">
        <v>2</v>
      </c>
      <c r="B11" s="15" t="s">
        <v>711</v>
      </c>
      <c r="C11" s="28">
        <v>72500</v>
      </c>
      <c r="D11" s="28">
        <v>8350</v>
      </c>
      <c r="E11" s="28">
        <f>C11-D11</f>
        <v>64150</v>
      </c>
      <c r="F11" s="15">
        <v>15</v>
      </c>
      <c r="G11" s="69">
        <f>D11*F11</f>
        <v>125250</v>
      </c>
      <c r="H11" s="69">
        <f>C11*F11</f>
        <v>1087500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2707500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291750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2415750</v>
      </c>
      <c r="J15" s="15" t="s">
        <v>634</v>
      </c>
    </row>
    <row r="16" spans="1:10" s="15" customFormat="1"/>
    <row r="17" spans="1:10" s="15" customFormat="1">
      <c r="F17" s="15" t="s">
        <v>697</v>
      </c>
    </row>
    <row r="18" spans="1:10" s="26" customFormat="1"/>
    <row r="20" spans="1:10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10" s="15" customFormat="1" ht="9" customHeight="1"/>
    <row r="22" spans="1:10" s="15" customFormat="1">
      <c r="A22" s="15" t="s">
        <v>3</v>
      </c>
      <c r="B22" s="15" t="s">
        <v>714</v>
      </c>
    </row>
    <row r="23" spans="1:10" s="15" customFormat="1">
      <c r="A23" s="15" t="s">
        <v>208</v>
      </c>
      <c r="B23" s="15" t="s">
        <v>217</v>
      </c>
    </row>
    <row r="24" spans="1:10" s="15" customFormat="1"/>
    <row r="25" spans="1:10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10" s="15" customFormat="1">
      <c r="A26" s="15">
        <v>1</v>
      </c>
      <c r="B26" s="15" t="s">
        <v>763</v>
      </c>
      <c r="C26" s="28">
        <v>88000</v>
      </c>
      <c r="D26" s="28">
        <v>8350</v>
      </c>
      <c r="E26" s="28">
        <f>C26-D26</f>
        <v>79650</v>
      </c>
      <c r="F26" s="15">
        <v>15</v>
      </c>
      <c r="G26" s="69">
        <f>D26*F26</f>
        <v>125250</v>
      </c>
      <c r="H26" s="69">
        <f>C26*F26</f>
        <v>1320000</v>
      </c>
    </row>
    <row r="27" spans="1:10" s="15" customFormat="1">
      <c r="A27" s="15">
        <v>2</v>
      </c>
      <c r="B27" s="15" t="s">
        <v>764</v>
      </c>
      <c r="C27" s="28">
        <v>90000</v>
      </c>
      <c r="D27" s="28">
        <v>8350</v>
      </c>
      <c r="E27" s="28">
        <f>C27-D27</f>
        <v>81650</v>
      </c>
      <c r="F27" s="15">
        <v>15</v>
      </c>
      <c r="G27" s="69">
        <f>D27*F27</f>
        <v>125250</v>
      </c>
      <c r="H27" s="69">
        <f>C27*F27</f>
        <v>1350000</v>
      </c>
    </row>
    <row r="28" spans="1:10" s="15" customFormat="1">
      <c r="C28" s="28"/>
      <c r="D28" s="28"/>
      <c r="E28" s="28"/>
      <c r="G28" s="69"/>
      <c r="H28" s="69"/>
    </row>
    <row r="29" spans="1:10" s="15" customFormat="1">
      <c r="E29" s="28">
        <f>C29-D29</f>
        <v>0</v>
      </c>
      <c r="F29" s="70" t="s">
        <v>214</v>
      </c>
      <c r="G29" s="69"/>
      <c r="H29" s="71">
        <f>SUM(H26:H27)</f>
        <v>2670000</v>
      </c>
    </row>
    <row r="30" spans="1:10" s="15" customFormat="1">
      <c r="E30" s="28">
        <f>C30-D30</f>
        <v>0</v>
      </c>
      <c r="F30" s="70" t="s">
        <v>210</v>
      </c>
      <c r="G30" s="69"/>
      <c r="H30" s="69">
        <f>SUM(G26:G27)</f>
        <v>250500</v>
      </c>
    </row>
    <row r="31" spans="1:10" s="15" customFormat="1">
      <c r="E31" s="28">
        <f>C31-D31</f>
        <v>0</v>
      </c>
      <c r="F31" s="65" t="s">
        <v>219</v>
      </c>
      <c r="G31" s="69"/>
      <c r="H31" s="72">
        <f>H29-H30</f>
        <v>2419500</v>
      </c>
      <c r="J31" s="15" t="s">
        <v>634</v>
      </c>
    </row>
    <row r="32" spans="1:10" s="15" customFormat="1"/>
    <row r="33" spans="6:6" s="15" customFormat="1">
      <c r="F33" s="15" t="s">
        <v>888</v>
      </c>
    </row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showGridLines="0" workbookViewId="0">
      <pane ySplit="3" topLeftCell="A19" activePane="bottomLeft" state="frozen"/>
      <selection pane="bottomLeft" activeCell="J31" sqref="J31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67" t="s">
        <v>343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73" t="s">
        <v>344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313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309</v>
      </c>
      <c r="C10" s="40">
        <v>37000</v>
      </c>
      <c r="D10" s="40">
        <v>6750</v>
      </c>
      <c r="E10" s="40">
        <f>C10-D10</f>
        <v>30250</v>
      </c>
      <c r="F10" s="40">
        <v>36</v>
      </c>
      <c r="G10" s="42">
        <f>D10*F10</f>
        <v>243000</v>
      </c>
      <c r="H10" s="42">
        <f>C10*F10</f>
        <v>1332000</v>
      </c>
    </row>
    <row r="11" spans="1:10" s="37" customFormat="1">
      <c r="C11" s="40"/>
      <c r="D11" s="40"/>
      <c r="E11" s="40">
        <f>C11-D11</f>
        <v>0</v>
      </c>
      <c r="F11" s="52"/>
      <c r="G11" s="42">
        <f>D11*F11</f>
        <v>0</v>
      </c>
      <c r="H11" s="42">
        <f>C11*F11</f>
        <v>0</v>
      </c>
    </row>
    <row r="12" spans="1:10" s="37" customFormat="1">
      <c r="C12" s="40"/>
      <c r="D12" s="40"/>
      <c r="E12" s="40"/>
      <c r="F12" s="40"/>
      <c r="G12" s="42"/>
      <c r="H12" s="42"/>
    </row>
    <row r="13" spans="1:10" s="37" customFormat="1">
      <c r="E13" s="40">
        <f>C13-D13</f>
        <v>0</v>
      </c>
      <c r="F13" s="43" t="s">
        <v>214</v>
      </c>
      <c r="G13" s="42"/>
      <c r="H13" s="44">
        <f>SUM(H10:H11)</f>
        <v>1332000</v>
      </c>
    </row>
    <row r="14" spans="1:10" s="37" customFormat="1">
      <c r="E14" s="40">
        <f>C14-D14</f>
        <v>0</v>
      </c>
      <c r="F14" s="43" t="s">
        <v>210</v>
      </c>
      <c r="G14" s="42"/>
      <c r="H14" s="42">
        <f>SUM(G10:G11)</f>
        <v>243000</v>
      </c>
    </row>
    <row r="15" spans="1:10" s="37" customFormat="1">
      <c r="E15" s="40">
        <f>C15-D15</f>
        <v>0</v>
      </c>
      <c r="F15" s="45" t="s">
        <v>219</v>
      </c>
      <c r="G15" s="42"/>
      <c r="H15" s="46">
        <f>H13-H14</f>
        <v>1089000</v>
      </c>
      <c r="J15" s="37" t="s">
        <v>330</v>
      </c>
    </row>
    <row r="16" spans="1:10" s="37" customFormat="1"/>
    <row r="17" spans="1:10" s="37" customFormat="1">
      <c r="F17" s="37" t="s">
        <v>340</v>
      </c>
    </row>
    <row r="18" spans="1:10" s="33" customFormat="1"/>
    <row r="20" spans="1:10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10" s="15" customFormat="1" ht="9" customHeight="1"/>
    <row r="22" spans="1:10" s="15" customFormat="1">
      <c r="A22" s="15" t="s">
        <v>3</v>
      </c>
      <c r="B22" s="15" t="s">
        <v>313</v>
      </c>
    </row>
    <row r="23" spans="1:10" s="15" customFormat="1">
      <c r="A23" s="15" t="s">
        <v>208</v>
      </c>
      <c r="B23" s="15" t="s">
        <v>217</v>
      </c>
    </row>
    <row r="24" spans="1:10" s="15" customFormat="1"/>
    <row r="25" spans="1:10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10" s="15" customFormat="1">
      <c r="A26" s="15">
        <v>1</v>
      </c>
      <c r="B26" s="15" t="s">
        <v>120</v>
      </c>
      <c r="C26" s="28">
        <v>80000</v>
      </c>
      <c r="D26" s="28">
        <v>8850</v>
      </c>
      <c r="E26" s="28">
        <f>C26-D26</f>
        <v>71150</v>
      </c>
      <c r="F26" s="28">
        <v>36</v>
      </c>
      <c r="G26" s="69">
        <f>D26*F26</f>
        <v>318600</v>
      </c>
      <c r="H26" s="69">
        <f>C26*F26</f>
        <v>2880000</v>
      </c>
    </row>
    <row r="27" spans="1:10" s="15" customFormat="1">
      <c r="C27" s="28"/>
      <c r="D27" s="28"/>
      <c r="E27" s="28">
        <f>C27-D27</f>
        <v>0</v>
      </c>
      <c r="F27" s="83"/>
      <c r="G27" s="69">
        <f>D27*F27</f>
        <v>0</v>
      </c>
      <c r="H27" s="69">
        <f>C27*F27</f>
        <v>0</v>
      </c>
    </row>
    <row r="28" spans="1:10" s="15" customFormat="1">
      <c r="C28" s="28"/>
      <c r="D28" s="28"/>
      <c r="E28" s="28"/>
      <c r="F28" s="28"/>
      <c r="G28" s="69"/>
      <c r="H28" s="69"/>
    </row>
    <row r="29" spans="1:10" s="15" customFormat="1">
      <c r="E29" s="28">
        <f>C29-D29</f>
        <v>0</v>
      </c>
      <c r="F29" s="70" t="s">
        <v>214</v>
      </c>
      <c r="G29" s="69"/>
      <c r="H29" s="71">
        <f>SUM(H26:H27)</f>
        <v>2880000</v>
      </c>
    </row>
    <row r="30" spans="1:10" s="15" customFormat="1">
      <c r="E30" s="28">
        <f>C30-D30</f>
        <v>0</v>
      </c>
      <c r="F30" s="70" t="s">
        <v>210</v>
      </c>
      <c r="G30" s="69"/>
      <c r="H30" s="69">
        <f>SUM(G26:G27)</f>
        <v>318600</v>
      </c>
    </row>
    <row r="31" spans="1:10" s="15" customFormat="1">
      <c r="E31" s="28">
        <f>C31-D31</f>
        <v>0</v>
      </c>
      <c r="F31" s="65" t="s">
        <v>219</v>
      </c>
      <c r="G31" s="69"/>
      <c r="H31" s="72">
        <f>H29-H30</f>
        <v>2561400</v>
      </c>
      <c r="J31" s="15" t="s">
        <v>634</v>
      </c>
    </row>
    <row r="32" spans="1:10" s="15" customFormat="1"/>
    <row r="33" spans="6:6" s="15" customFormat="1">
      <c r="F33" s="15" t="s">
        <v>888</v>
      </c>
    </row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showGridLines="0" workbookViewId="0">
      <pane ySplit="3" topLeftCell="A40" activePane="bottomLeft" state="frozen"/>
      <selection pane="bottomLeft" activeCell="J48" sqref="J48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582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583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486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473</v>
      </c>
      <c r="C10" s="40">
        <v>95000</v>
      </c>
      <c r="D10" s="40">
        <v>5200</v>
      </c>
      <c r="E10" s="40">
        <f>C10-D10</f>
        <v>89800</v>
      </c>
      <c r="F10" s="37">
        <v>19</v>
      </c>
      <c r="G10" s="42">
        <f>D10*F10</f>
        <v>98800</v>
      </c>
      <c r="H10" s="42">
        <f>C10*F10</f>
        <v>1805000</v>
      </c>
    </row>
    <row r="11" spans="1:10" s="37" customFormat="1">
      <c r="A11" s="37">
        <v>2</v>
      </c>
      <c r="B11" s="37" t="s">
        <v>474</v>
      </c>
      <c r="C11" s="40">
        <v>87000</v>
      </c>
      <c r="D11" s="40">
        <v>5200</v>
      </c>
      <c r="E11" s="40">
        <f>C11-D11</f>
        <v>81800</v>
      </c>
      <c r="F11" s="37">
        <v>35</v>
      </c>
      <c r="G11" s="42">
        <f>D11*F11</f>
        <v>182000</v>
      </c>
      <c r="H11" s="42">
        <f>C11*F11</f>
        <v>3045000</v>
      </c>
    </row>
    <row r="12" spans="1:10" s="37" customFormat="1">
      <c r="A12" s="37">
        <v>3</v>
      </c>
      <c r="B12" s="37" t="s">
        <v>475</v>
      </c>
      <c r="C12" s="40">
        <v>87000</v>
      </c>
      <c r="D12" s="40">
        <v>5200</v>
      </c>
      <c r="E12" s="40">
        <f>C12-D12</f>
        <v>81800</v>
      </c>
      <c r="F12" s="37">
        <v>30</v>
      </c>
      <c r="G12" s="42">
        <f>D12*F12</f>
        <v>156000</v>
      </c>
      <c r="H12" s="42">
        <f>C12*F12</f>
        <v>2610000</v>
      </c>
    </row>
    <row r="13" spans="1:10" s="37" customFormat="1">
      <c r="C13" s="40"/>
      <c r="D13" s="40"/>
      <c r="E13" s="40"/>
      <c r="G13" s="42"/>
      <c r="H13" s="42"/>
    </row>
    <row r="14" spans="1:10" s="37" customFormat="1">
      <c r="E14" s="40">
        <f>C14-D14</f>
        <v>0</v>
      </c>
      <c r="F14" s="43" t="s">
        <v>214</v>
      </c>
      <c r="G14" s="42"/>
      <c r="H14" s="44">
        <f>SUM(H10:H12)</f>
        <v>7460000</v>
      </c>
    </row>
    <row r="15" spans="1:10" s="37" customFormat="1">
      <c r="E15" s="40">
        <f>C15-D15</f>
        <v>0</v>
      </c>
      <c r="F15" s="43" t="s">
        <v>210</v>
      </c>
      <c r="G15" s="42"/>
      <c r="H15" s="42">
        <f>SUM(G10:G12)</f>
        <v>436800</v>
      </c>
    </row>
    <row r="16" spans="1:10" s="37" customFormat="1">
      <c r="E16" s="40">
        <f>C16-D16</f>
        <v>0</v>
      </c>
      <c r="F16" s="45" t="s">
        <v>219</v>
      </c>
      <c r="G16" s="42"/>
      <c r="H16" s="46">
        <f>H14-H15</f>
        <v>7023200</v>
      </c>
      <c r="J16" s="37" t="s">
        <v>489</v>
      </c>
    </row>
    <row r="17" spans="1:8" s="37" customFormat="1"/>
    <row r="18" spans="1:8" s="37" customFormat="1">
      <c r="F18" s="37" t="s">
        <v>468</v>
      </c>
    </row>
    <row r="19" spans="1:8" s="37" customFormat="1"/>
    <row r="20" spans="1:8" s="26" customFormat="1"/>
    <row r="21" spans="1:8" s="37" customFormat="1"/>
    <row r="22" spans="1:8" s="37" customFormat="1">
      <c r="A22" s="105" t="s">
        <v>215</v>
      </c>
      <c r="B22" s="105"/>
      <c r="C22" s="105"/>
      <c r="D22" s="105"/>
      <c r="E22" s="105"/>
      <c r="F22" s="105"/>
      <c r="G22" s="105"/>
      <c r="H22" s="105"/>
    </row>
    <row r="23" spans="1:8" s="37" customFormat="1" ht="9" customHeight="1"/>
    <row r="24" spans="1:8" s="37" customFormat="1">
      <c r="A24" s="37" t="s">
        <v>3</v>
      </c>
      <c r="B24" s="37" t="s">
        <v>581</v>
      </c>
    </row>
    <row r="25" spans="1:8" s="37" customFormat="1">
      <c r="A25" s="37" t="s">
        <v>208</v>
      </c>
      <c r="B25" s="37" t="s">
        <v>217</v>
      </c>
    </row>
    <row r="26" spans="1:8" s="37" customFormat="1"/>
    <row r="27" spans="1:8" s="37" customFormat="1">
      <c r="A27" s="38" t="s">
        <v>4</v>
      </c>
      <c r="B27" s="38" t="s">
        <v>209</v>
      </c>
      <c r="C27" s="38" t="s">
        <v>5</v>
      </c>
      <c r="D27" s="38" t="s">
        <v>210</v>
      </c>
      <c r="E27" s="38" t="s">
        <v>211</v>
      </c>
      <c r="F27" s="38" t="s">
        <v>212</v>
      </c>
      <c r="G27" s="38" t="s">
        <v>218</v>
      </c>
      <c r="H27" s="38" t="s">
        <v>213</v>
      </c>
    </row>
    <row r="28" spans="1:8" s="37" customFormat="1">
      <c r="A28" s="37">
        <v>1</v>
      </c>
      <c r="B28" s="37" t="s">
        <v>176</v>
      </c>
      <c r="C28" s="40">
        <v>69050</v>
      </c>
      <c r="D28" s="40">
        <v>6050</v>
      </c>
      <c r="E28" s="40">
        <f>C28-D28</f>
        <v>63000</v>
      </c>
      <c r="F28" s="37">
        <v>36</v>
      </c>
      <c r="G28" s="42">
        <f>D28*F28</f>
        <v>217800</v>
      </c>
      <c r="H28" s="42">
        <f>C28*F28</f>
        <v>2485800</v>
      </c>
    </row>
    <row r="29" spans="1:8" s="37" customFormat="1">
      <c r="A29" s="37">
        <v>2</v>
      </c>
      <c r="B29" s="37" t="s">
        <v>175</v>
      </c>
      <c r="C29" s="40">
        <v>58050</v>
      </c>
      <c r="D29" s="40">
        <v>6050</v>
      </c>
      <c r="E29" s="40">
        <f>C29-D29</f>
        <v>52000</v>
      </c>
      <c r="F29" s="37">
        <v>36</v>
      </c>
      <c r="G29" s="42">
        <f>D29*F29</f>
        <v>217800</v>
      </c>
      <c r="H29" s="42">
        <f>C29*F29</f>
        <v>2089800</v>
      </c>
    </row>
    <row r="30" spans="1:8" s="37" customFormat="1">
      <c r="C30" s="40"/>
      <c r="D30" s="40"/>
      <c r="E30" s="40"/>
      <c r="G30" s="42"/>
      <c r="H30" s="42"/>
    </row>
    <row r="31" spans="1:8" s="37" customFormat="1">
      <c r="E31" s="40">
        <f>C31-D31</f>
        <v>0</v>
      </c>
      <c r="F31" s="43" t="s">
        <v>214</v>
      </c>
      <c r="G31" s="42"/>
      <c r="H31" s="44">
        <f>SUM(H28:H29)</f>
        <v>4575600</v>
      </c>
    </row>
    <row r="32" spans="1:8" s="37" customFormat="1">
      <c r="E32" s="40">
        <f>C32-D32</f>
        <v>0</v>
      </c>
      <c r="F32" s="43" t="s">
        <v>210</v>
      </c>
      <c r="G32" s="42"/>
      <c r="H32" s="42">
        <f>SUM(G28:G29)</f>
        <v>435600</v>
      </c>
    </row>
    <row r="33" spans="1:10" s="37" customFormat="1">
      <c r="E33" s="40">
        <f>C33-D33</f>
        <v>0</v>
      </c>
      <c r="F33" s="45" t="s">
        <v>219</v>
      </c>
      <c r="G33" s="42"/>
      <c r="H33" s="46">
        <f>H31-H32</f>
        <v>4140000</v>
      </c>
      <c r="J33" s="37" t="s">
        <v>330</v>
      </c>
    </row>
    <row r="34" spans="1:10" s="37" customFormat="1"/>
    <row r="35" spans="1:10" s="37" customFormat="1">
      <c r="F35" s="37" t="s">
        <v>574</v>
      </c>
    </row>
    <row r="36" spans="1:10" s="26" customFormat="1"/>
    <row r="38" spans="1:10" s="15" customFormat="1">
      <c r="A38" s="104" t="s">
        <v>215</v>
      </c>
      <c r="B38" s="104"/>
      <c r="C38" s="104"/>
      <c r="D38" s="104"/>
      <c r="E38" s="104"/>
      <c r="F38" s="104"/>
      <c r="G38" s="104"/>
      <c r="H38" s="104"/>
    </row>
    <row r="39" spans="1:10" s="15" customFormat="1" ht="9" customHeight="1"/>
    <row r="40" spans="1:10" s="15" customFormat="1">
      <c r="A40" s="15" t="s">
        <v>3</v>
      </c>
      <c r="B40" s="15" t="s">
        <v>581</v>
      </c>
    </row>
    <row r="41" spans="1:10" s="15" customFormat="1">
      <c r="A41" s="15" t="s">
        <v>208</v>
      </c>
      <c r="B41" s="15" t="s">
        <v>217</v>
      </c>
    </row>
    <row r="42" spans="1:10" s="15" customFormat="1"/>
    <row r="43" spans="1:10" s="15" customFormat="1">
      <c r="A43" s="68" t="s">
        <v>4</v>
      </c>
      <c r="B43" s="68" t="s">
        <v>209</v>
      </c>
      <c r="C43" s="68" t="s">
        <v>5</v>
      </c>
      <c r="D43" s="68" t="s">
        <v>210</v>
      </c>
      <c r="E43" s="68" t="s">
        <v>211</v>
      </c>
      <c r="F43" s="68" t="s">
        <v>212</v>
      </c>
      <c r="G43" s="68" t="s">
        <v>218</v>
      </c>
      <c r="H43" s="68" t="s">
        <v>213</v>
      </c>
    </row>
    <row r="44" spans="1:10" s="15" customFormat="1">
      <c r="A44" s="15">
        <v>1</v>
      </c>
      <c r="B44" s="15" t="s">
        <v>174</v>
      </c>
      <c r="C44" s="28">
        <v>69050</v>
      </c>
      <c r="D44" s="28">
        <v>6050</v>
      </c>
      <c r="E44" s="28">
        <f>C44-D44</f>
        <v>63000</v>
      </c>
      <c r="F44" s="15">
        <v>36</v>
      </c>
      <c r="G44" s="69">
        <f>D44*F44</f>
        <v>217800</v>
      </c>
      <c r="H44" s="69">
        <f>C44*F44</f>
        <v>2485800</v>
      </c>
    </row>
    <row r="45" spans="1:10" s="15" customFormat="1">
      <c r="C45" s="28"/>
      <c r="D45" s="28"/>
      <c r="E45" s="28"/>
      <c r="G45" s="69"/>
      <c r="H45" s="69"/>
    </row>
    <row r="46" spans="1:10" s="15" customFormat="1">
      <c r="E46" s="28">
        <f>C46-D46</f>
        <v>0</v>
      </c>
      <c r="F46" s="70" t="s">
        <v>214</v>
      </c>
      <c r="G46" s="69"/>
      <c r="H46" s="71">
        <f>SUM(H44:H44)</f>
        <v>2485800</v>
      </c>
    </row>
    <row r="47" spans="1:10" s="15" customFormat="1">
      <c r="E47" s="28">
        <f>C47-D47</f>
        <v>0</v>
      </c>
      <c r="F47" s="70" t="s">
        <v>210</v>
      </c>
      <c r="G47" s="69"/>
      <c r="H47" s="69">
        <f>SUM(G44:G44)</f>
        <v>217800</v>
      </c>
    </row>
    <row r="48" spans="1:10" s="15" customFormat="1">
      <c r="E48" s="28">
        <f>C48-D48</f>
        <v>0</v>
      </c>
      <c r="F48" s="65" t="s">
        <v>219</v>
      </c>
      <c r="G48" s="69"/>
      <c r="H48" s="72">
        <f>H46-H47</f>
        <v>2268000</v>
      </c>
      <c r="J48" s="15" t="s">
        <v>634</v>
      </c>
    </row>
    <row r="49" spans="6:6" s="15" customFormat="1"/>
    <row r="50" spans="6:6" s="15" customFormat="1">
      <c r="F50" s="15" t="s">
        <v>888</v>
      </c>
    </row>
  </sheetData>
  <mergeCells count="3">
    <mergeCell ref="A4:H4"/>
    <mergeCell ref="A22:H22"/>
    <mergeCell ref="A38:H38"/>
  </mergeCells>
  <pageMargins left="0.7" right="0.7" top="0.75" bottom="0.75" header="0.3" footer="0.3"/>
  <pageSetup scale="74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showGridLines="0" workbookViewId="0">
      <pane ySplit="3" topLeftCell="A4" activePane="bottomLeft" state="frozen"/>
      <selection pane="bottomLeft" activeCell="P18" sqref="P18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2" s="15" customFormat="1">
      <c r="A1" s="65" t="s">
        <v>206</v>
      </c>
      <c r="H1" s="15" t="s">
        <v>262</v>
      </c>
      <c r="I1" s="18" t="s">
        <v>905</v>
      </c>
    </row>
    <row r="2" spans="1:12" s="15" customFormat="1">
      <c r="A2" s="15" t="s">
        <v>207</v>
      </c>
      <c r="H2" s="15" t="s">
        <v>263</v>
      </c>
      <c r="I2" s="15" t="s">
        <v>266</v>
      </c>
    </row>
    <row r="3" spans="1:12" s="15" customFormat="1">
      <c r="H3" s="15" t="s">
        <v>264</v>
      </c>
      <c r="I3" s="18" t="s">
        <v>906</v>
      </c>
      <c r="L3" s="15" t="s">
        <v>908</v>
      </c>
    </row>
    <row r="4" spans="1:12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2" s="15" customFormat="1" ht="9" customHeight="1"/>
    <row r="6" spans="1:12" s="15" customFormat="1">
      <c r="A6" s="15" t="s">
        <v>3</v>
      </c>
      <c r="B6" s="15" t="s">
        <v>907</v>
      </c>
    </row>
    <row r="7" spans="1:12" s="15" customFormat="1">
      <c r="A7" s="15" t="s">
        <v>208</v>
      </c>
      <c r="B7" s="15" t="s">
        <v>217</v>
      </c>
    </row>
    <row r="8" spans="1:12" s="15" customFormat="1"/>
    <row r="9" spans="1:12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2" s="15" customFormat="1">
      <c r="A10" s="15">
        <v>1</v>
      </c>
      <c r="B10" s="15" t="s">
        <v>853</v>
      </c>
      <c r="C10" s="28">
        <v>68000</v>
      </c>
      <c r="D10" s="28">
        <v>4925</v>
      </c>
      <c r="E10" s="28">
        <f>C10-D10</f>
        <v>63075</v>
      </c>
      <c r="F10" s="15">
        <v>23</v>
      </c>
      <c r="G10" s="69">
        <f>D10*F10</f>
        <v>113275</v>
      </c>
      <c r="H10" s="69">
        <f>C10*F10</f>
        <v>1564000</v>
      </c>
    </row>
    <row r="11" spans="1:12" s="15" customFormat="1">
      <c r="A11" s="15">
        <v>2</v>
      </c>
      <c r="B11" s="15" t="s">
        <v>737</v>
      </c>
      <c r="C11" s="28">
        <v>63000</v>
      </c>
      <c r="D11" s="28">
        <v>4625</v>
      </c>
      <c r="E11" s="28">
        <f>C11-D11</f>
        <v>58375</v>
      </c>
      <c r="F11" s="15">
        <v>34</v>
      </c>
      <c r="G11" s="69">
        <f>D11*F11</f>
        <v>157250</v>
      </c>
      <c r="H11" s="69">
        <f>C11*F11</f>
        <v>2142000</v>
      </c>
    </row>
    <row r="12" spans="1:12" s="15" customFormat="1">
      <c r="A12" s="15">
        <v>3</v>
      </c>
      <c r="B12" s="15" t="s">
        <v>738</v>
      </c>
      <c r="C12" s="28">
        <v>78500</v>
      </c>
      <c r="D12" s="28">
        <v>4575</v>
      </c>
      <c r="E12" s="28">
        <f>C12-D12</f>
        <v>73925</v>
      </c>
      <c r="F12" s="15">
        <v>27</v>
      </c>
      <c r="G12" s="69">
        <f>D12*F12</f>
        <v>123525</v>
      </c>
      <c r="H12" s="69">
        <f>C12*F12</f>
        <v>2119500</v>
      </c>
    </row>
    <row r="13" spans="1:12" s="15" customFormat="1">
      <c r="C13" s="28"/>
      <c r="D13" s="28"/>
      <c r="E13" s="28"/>
      <c r="G13" s="69"/>
      <c r="H13" s="69"/>
    </row>
    <row r="14" spans="1:12" s="15" customFormat="1">
      <c r="C14" s="28"/>
      <c r="D14" s="28"/>
      <c r="E14" s="28"/>
      <c r="G14" s="69"/>
      <c r="H14" s="69"/>
    </row>
    <row r="15" spans="1:12" s="15" customFormat="1">
      <c r="E15" s="28">
        <f>C15-D15</f>
        <v>0</v>
      </c>
      <c r="F15" s="70" t="s">
        <v>214</v>
      </c>
      <c r="G15" s="69"/>
      <c r="H15" s="71">
        <f>SUM(H10:H14)</f>
        <v>5825500</v>
      </c>
    </row>
    <row r="16" spans="1:12" s="15" customFormat="1">
      <c r="E16" s="28">
        <f>C16-D16</f>
        <v>0</v>
      </c>
      <c r="F16" s="70" t="s">
        <v>210</v>
      </c>
      <c r="G16" s="69"/>
      <c r="H16" s="69">
        <f>SUM(G10:G12)</f>
        <v>394050</v>
      </c>
    </row>
    <row r="17" spans="5:10" s="15" customFormat="1">
      <c r="E17" s="28">
        <f>C17-D17</f>
        <v>0</v>
      </c>
      <c r="F17" s="65" t="s">
        <v>219</v>
      </c>
      <c r="G17" s="69"/>
      <c r="H17" s="72">
        <f>H15-H16</f>
        <v>5431450</v>
      </c>
      <c r="J17" s="15" t="s">
        <v>634</v>
      </c>
    </row>
    <row r="18" spans="5:10" s="15" customFormat="1"/>
    <row r="19" spans="5:10" s="15" customFormat="1">
      <c r="F19" s="15" t="s">
        <v>888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showGridLines="0" workbookViewId="0">
      <pane ySplit="3" topLeftCell="A4" activePane="bottomLeft" state="frozen"/>
      <selection pane="bottomLeft" activeCell="J20" sqref="J20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18" t="s">
        <v>901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18" t="s">
        <v>902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15" customFormat="1" ht="9" customHeight="1"/>
    <row r="6" spans="1:9" s="15" customFormat="1">
      <c r="A6" s="15" t="s">
        <v>3</v>
      </c>
      <c r="B6" s="15" t="s">
        <v>903</v>
      </c>
    </row>
    <row r="7" spans="1:9" s="15" customFormat="1">
      <c r="A7" s="15" t="s">
        <v>208</v>
      </c>
      <c r="B7" s="15" t="s">
        <v>217</v>
      </c>
    </row>
    <row r="8" spans="1:9" s="15" customFormat="1"/>
    <row r="9" spans="1:9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9" s="15" customFormat="1">
      <c r="A10" s="15">
        <v>1</v>
      </c>
      <c r="B10" s="15" t="s">
        <v>750</v>
      </c>
      <c r="C10" s="28">
        <v>54000</v>
      </c>
      <c r="D10" s="28">
        <v>5075</v>
      </c>
      <c r="E10" s="28">
        <f t="shared" ref="E10:E15" si="0">C10-D10</f>
        <v>48925</v>
      </c>
      <c r="F10" s="15">
        <v>14</v>
      </c>
      <c r="G10" s="69">
        <f t="shared" ref="G10:G15" si="1">D10*F10</f>
        <v>71050</v>
      </c>
      <c r="H10" s="69">
        <f t="shared" ref="H10:H15" si="2">C10*F10</f>
        <v>756000</v>
      </c>
    </row>
    <row r="11" spans="1:9" s="15" customFormat="1">
      <c r="A11" s="15">
        <v>2</v>
      </c>
      <c r="B11" s="15" t="s">
        <v>842</v>
      </c>
      <c r="C11" s="28">
        <v>75000</v>
      </c>
      <c r="D11" s="28">
        <v>5075</v>
      </c>
      <c r="E11" s="28">
        <f t="shared" si="0"/>
        <v>69925</v>
      </c>
      <c r="F11" s="15">
        <v>36</v>
      </c>
      <c r="G11" s="69">
        <f t="shared" si="1"/>
        <v>182700</v>
      </c>
      <c r="H11" s="69">
        <f t="shared" si="2"/>
        <v>2700000</v>
      </c>
    </row>
    <row r="12" spans="1:9" s="15" customFormat="1">
      <c r="A12" s="15">
        <v>3</v>
      </c>
      <c r="B12" s="15" t="s">
        <v>751</v>
      </c>
      <c r="C12" s="28">
        <v>75000</v>
      </c>
      <c r="D12" s="28">
        <v>5075</v>
      </c>
      <c r="E12" s="28">
        <f t="shared" si="0"/>
        <v>69925</v>
      </c>
      <c r="F12" s="15">
        <v>36</v>
      </c>
      <c r="G12" s="69">
        <f t="shared" si="1"/>
        <v>182700</v>
      </c>
      <c r="H12" s="69">
        <f t="shared" si="2"/>
        <v>2700000</v>
      </c>
    </row>
    <row r="13" spans="1:9" s="15" customFormat="1">
      <c r="A13" s="15">
        <v>4</v>
      </c>
      <c r="B13" s="15" t="s">
        <v>104</v>
      </c>
      <c r="C13" s="28">
        <v>75000</v>
      </c>
      <c r="D13" s="28">
        <v>5050</v>
      </c>
      <c r="E13" s="28">
        <f t="shared" si="0"/>
        <v>69950</v>
      </c>
      <c r="F13" s="15">
        <v>35</v>
      </c>
      <c r="G13" s="69">
        <f t="shared" si="1"/>
        <v>176750</v>
      </c>
      <c r="H13" s="69">
        <f t="shared" si="2"/>
        <v>2625000</v>
      </c>
    </row>
    <row r="14" spans="1:9" s="15" customFormat="1">
      <c r="A14" s="15">
        <v>5</v>
      </c>
      <c r="B14" s="15" t="s">
        <v>101</v>
      </c>
      <c r="C14" s="28">
        <v>67000</v>
      </c>
      <c r="D14" s="28">
        <v>5350</v>
      </c>
      <c r="E14" s="28">
        <f t="shared" si="0"/>
        <v>61650</v>
      </c>
      <c r="F14" s="15">
        <v>14</v>
      </c>
      <c r="G14" s="69">
        <f t="shared" si="1"/>
        <v>74900</v>
      </c>
      <c r="H14" s="69">
        <f t="shared" si="2"/>
        <v>938000</v>
      </c>
    </row>
    <row r="15" spans="1:9" s="15" customFormat="1">
      <c r="A15" s="15">
        <v>6</v>
      </c>
      <c r="B15" s="15" t="s">
        <v>105</v>
      </c>
      <c r="C15" s="28">
        <v>75000</v>
      </c>
      <c r="D15" s="28">
        <v>5050</v>
      </c>
      <c r="E15" s="28">
        <f t="shared" si="0"/>
        <v>69950</v>
      </c>
      <c r="F15" s="15">
        <v>28</v>
      </c>
      <c r="G15" s="69">
        <f t="shared" si="1"/>
        <v>141400</v>
      </c>
      <c r="H15" s="69">
        <f t="shared" si="2"/>
        <v>2100000</v>
      </c>
    </row>
    <row r="16" spans="1:9" s="15" customFormat="1">
      <c r="C16" s="28"/>
      <c r="D16" s="28"/>
      <c r="E16" s="28"/>
      <c r="G16" s="69"/>
      <c r="H16" s="69"/>
    </row>
    <row r="17" spans="3:10" s="15" customFormat="1">
      <c r="C17" s="28"/>
      <c r="D17" s="28"/>
      <c r="E17" s="28"/>
      <c r="G17" s="69"/>
      <c r="H17" s="69"/>
    </row>
    <row r="18" spans="3:10" s="15" customFormat="1">
      <c r="E18" s="28">
        <f>C18-D18</f>
        <v>0</v>
      </c>
      <c r="F18" s="70" t="s">
        <v>214</v>
      </c>
      <c r="G18" s="69"/>
      <c r="H18" s="71">
        <f>SUM(H10:H17)</f>
        <v>11819000</v>
      </c>
    </row>
    <row r="19" spans="3:10" s="15" customFormat="1">
      <c r="E19" s="28">
        <f>C19-D19</f>
        <v>0</v>
      </c>
      <c r="F19" s="70" t="s">
        <v>210</v>
      </c>
      <c r="G19" s="69"/>
      <c r="H19" s="69">
        <f>SUM(G10:G15)</f>
        <v>829500</v>
      </c>
    </row>
    <row r="20" spans="3:10" s="15" customFormat="1">
      <c r="E20" s="28">
        <f>C20-D20</f>
        <v>0</v>
      </c>
      <c r="F20" s="65" t="s">
        <v>219</v>
      </c>
      <c r="G20" s="69"/>
      <c r="H20" s="72">
        <f>H18-H19</f>
        <v>10989500</v>
      </c>
      <c r="J20" s="15" t="s">
        <v>634</v>
      </c>
    </row>
    <row r="21" spans="3:10" s="15" customFormat="1"/>
    <row r="22" spans="3:10" s="15" customFormat="1">
      <c r="F22" s="15" t="s">
        <v>888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workbookViewId="0">
      <pane ySplit="3" topLeftCell="A4" activePane="bottomLeft" state="frozen"/>
      <selection pane="bottomLeft" activeCell="J14" sqref="J14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894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895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893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736</v>
      </c>
      <c r="C10" s="28">
        <v>57500</v>
      </c>
      <c r="D10" s="28">
        <v>5850</v>
      </c>
      <c r="E10" s="28">
        <f>C10-D10</f>
        <v>51650</v>
      </c>
      <c r="F10" s="15">
        <v>36</v>
      </c>
      <c r="G10" s="69">
        <f>D10*F10</f>
        <v>210600</v>
      </c>
      <c r="H10" s="69">
        <f>C10*F10</f>
        <v>2070000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SUM(H10:H11)</f>
        <v>2070000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210600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1859400</v>
      </c>
      <c r="J14" s="15" t="s">
        <v>634</v>
      </c>
    </row>
    <row r="15" spans="1:10" s="15" customFormat="1"/>
    <row r="16" spans="1:10" s="15" customFormat="1">
      <c r="F16" s="15" t="s">
        <v>888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N20" sqref="N20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883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884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882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184</v>
      </c>
      <c r="C10" s="28">
        <v>80500</v>
      </c>
      <c r="D10" s="28">
        <v>9150</v>
      </c>
      <c r="E10" s="28">
        <f>C10-D10</f>
        <v>71350</v>
      </c>
      <c r="F10" s="15">
        <v>15</v>
      </c>
      <c r="G10" s="69">
        <f>D10*F10</f>
        <v>137250</v>
      </c>
      <c r="H10" s="69">
        <f>C10*F10</f>
        <v>1207500</v>
      </c>
    </row>
    <row r="11" spans="1:10" s="15" customFormat="1">
      <c r="A11" s="15">
        <v>2</v>
      </c>
      <c r="B11" s="15" t="s">
        <v>185</v>
      </c>
      <c r="C11" s="28">
        <v>77500</v>
      </c>
      <c r="D11" s="28">
        <v>9150</v>
      </c>
      <c r="E11" s="28">
        <f>C11-D11</f>
        <v>68350</v>
      </c>
      <c r="F11" s="15">
        <v>15</v>
      </c>
      <c r="G11" s="69">
        <f>D11*F11</f>
        <v>137250</v>
      </c>
      <c r="H11" s="69">
        <f>C11*F11</f>
        <v>1162500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SUM(H10:H12)</f>
        <v>2370000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274500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2095500</v>
      </c>
      <c r="J15" s="15" t="s">
        <v>634</v>
      </c>
    </row>
    <row r="16" spans="1:10" s="15" customFormat="1"/>
    <row r="17" spans="6:6" s="15" customFormat="1">
      <c r="F17" s="15" t="s">
        <v>835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"/>
  <sheetViews>
    <sheetView showGridLines="0" workbookViewId="0">
      <pane ySplit="3" topLeftCell="A64" activePane="bottomLeft" state="frozen"/>
      <selection pane="bottomLeft" activeCell="I3" sqref="I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18" t="s">
        <v>458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18" t="s">
        <v>459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15" customFormat="1" ht="9" customHeight="1"/>
    <row r="6" spans="1:9" s="15" customFormat="1">
      <c r="A6" s="15" t="s">
        <v>3</v>
      </c>
      <c r="B6" s="15" t="s">
        <v>456</v>
      </c>
    </row>
    <row r="7" spans="1:9" s="15" customFormat="1">
      <c r="A7" s="15" t="s">
        <v>208</v>
      </c>
      <c r="B7" s="15" t="s">
        <v>217</v>
      </c>
    </row>
    <row r="8" spans="1:9" s="15" customFormat="1"/>
    <row r="9" spans="1:9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9" s="15" customFormat="1">
      <c r="A10" s="15">
        <v>1</v>
      </c>
      <c r="B10" s="15" t="s">
        <v>157</v>
      </c>
      <c r="C10" s="28">
        <v>61500</v>
      </c>
      <c r="D10" s="28">
        <v>5100</v>
      </c>
      <c r="E10" s="28">
        <f>C10-D10</f>
        <v>56400</v>
      </c>
      <c r="F10" s="15">
        <v>30</v>
      </c>
      <c r="G10" s="69">
        <f>D10*F10</f>
        <v>153000</v>
      </c>
      <c r="H10" s="69">
        <f t="shared" ref="H10:H22" si="0">C10*F10</f>
        <v>1845000</v>
      </c>
    </row>
    <row r="11" spans="1:9" s="15" customFormat="1">
      <c r="A11" s="15">
        <v>2</v>
      </c>
      <c r="B11" s="15" t="s">
        <v>98</v>
      </c>
      <c r="C11" s="28">
        <v>58525</v>
      </c>
      <c r="D11" s="28">
        <v>6425</v>
      </c>
      <c r="E11" s="28">
        <f t="shared" ref="E11:E22" si="1">C11-D11</f>
        <v>52100</v>
      </c>
      <c r="F11" s="15">
        <v>36</v>
      </c>
      <c r="G11" s="69">
        <f t="shared" ref="G11:G22" si="2">D11*F11</f>
        <v>231300</v>
      </c>
      <c r="H11" s="69">
        <f t="shared" si="0"/>
        <v>2106900</v>
      </c>
    </row>
    <row r="12" spans="1:9" s="15" customFormat="1">
      <c r="A12" s="15">
        <v>3</v>
      </c>
      <c r="B12" s="15" t="s">
        <v>103</v>
      </c>
      <c r="C12" s="28">
        <v>61000</v>
      </c>
      <c r="D12" s="28">
        <v>5400</v>
      </c>
      <c r="E12" s="28">
        <f t="shared" si="1"/>
        <v>55600</v>
      </c>
      <c r="F12" s="15">
        <v>36</v>
      </c>
      <c r="G12" s="69">
        <f t="shared" si="2"/>
        <v>194400</v>
      </c>
      <c r="H12" s="69">
        <f t="shared" si="0"/>
        <v>2196000</v>
      </c>
    </row>
    <row r="13" spans="1:9" s="15" customFormat="1">
      <c r="A13" s="15">
        <v>4</v>
      </c>
      <c r="B13" s="15" t="s">
        <v>155</v>
      </c>
      <c r="C13" s="28">
        <v>61500</v>
      </c>
      <c r="D13" s="28">
        <v>5100</v>
      </c>
      <c r="E13" s="28">
        <f t="shared" si="1"/>
        <v>56400</v>
      </c>
      <c r="F13" s="15">
        <v>35</v>
      </c>
      <c r="G13" s="69">
        <f t="shared" si="2"/>
        <v>178500</v>
      </c>
      <c r="H13" s="69">
        <f t="shared" si="0"/>
        <v>2152500</v>
      </c>
    </row>
    <row r="14" spans="1:9" s="15" customFormat="1">
      <c r="A14" s="15">
        <v>5</v>
      </c>
      <c r="B14" s="15" t="s">
        <v>100</v>
      </c>
      <c r="C14" s="28">
        <v>68000</v>
      </c>
      <c r="D14" s="28">
        <v>5400</v>
      </c>
      <c r="E14" s="28">
        <f t="shared" si="1"/>
        <v>62600</v>
      </c>
      <c r="F14" s="15">
        <v>34</v>
      </c>
      <c r="G14" s="69">
        <f t="shared" si="2"/>
        <v>183600</v>
      </c>
      <c r="H14" s="69">
        <f t="shared" si="0"/>
        <v>2312000</v>
      </c>
    </row>
    <row r="15" spans="1:9" s="15" customFormat="1">
      <c r="A15" s="15">
        <v>6</v>
      </c>
      <c r="B15" s="15" t="s">
        <v>421</v>
      </c>
      <c r="C15" s="28">
        <v>58000</v>
      </c>
      <c r="D15" s="28">
        <v>5100</v>
      </c>
      <c r="E15" s="28">
        <f t="shared" si="1"/>
        <v>52900</v>
      </c>
      <c r="F15" s="15">
        <v>36</v>
      </c>
      <c r="G15" s="69">
        <f t="shared" si="2"/>
        <v>183600</v>
      </c>
      <c r="H15" s="69">
        <f t="shared" si="0"/>
        <v>2088000</v>
      </c>
    </row>
    <row r="16" spans="1:9" s="15" customFormat="1">
      <c r="A16" s="15">
        <v>7</v>
      </c>
      <c r="B16" s="15" t="s">
        <v>106</v>
      </c>
      <c r="C16" s="28">
        <v>76000</v>
      </c>
      <c r="D16" s="28">
        <v>5100</v>
      </c>
      <c r="E16" s="28">
        <f t="shared" si="1"/>
        <v>70900</v>
      </c>
      <c r="F16" s="15">
        <v>32</v>
      </c>
      <c r="G16" s="69">
        <f t="shared" si="2"/>
        <v>163200</v>
      </c>
      <c r="H16" s="69">
        <f t="shared" si="0"/>
        <v>2432000</v>
      </c>
    </row>
    <row r="17" spans="1:10" s="15" customFormat="1">
      <c r="A17" s="15">
        <v>8</v>
      </c>
      <c r="B17" s="15" t="s">
        <v>422</v>
      </c>
      <c r="C17" s="28">
        <v>56500</v>
      </c>
      <c r="D17" s="28">
        <v>5125</v>
      </c>
      <c r="E17" s="28">
        <f t="shared" si="1"/>
        <v>51375</v>
      </c>
      <c r="F17" s="15">
        <v>36</v>
      </c>
      <c r="G17" s="69">
        <f t="shared" si="2"/>
        <v>184500</v>
      </c>
      <c r="H17" s="69">
        <f t="shared" si="0"/>
        <v>2034000</v>
      </c>
    </row>
    <row r="18" spans="1:10" s="15" customFormat="1">
      <c r="A18" s="15">
        <v>9</v>
      </c>
      <c r="B18" s="15" t="s">
        <v>423</v>
      </c>
      <c r="C18" s="28">
        <v>65050</v>
      </c>
      <c r="D18" s="28">
        <v>4925</v>
      </c>
      <c r="E18" s="28">
        <f t="shared" si="1"/>
        <v>60125</v>
      </c>
      <c r="F18" s="15">
        <v>36</v>
      </c>
      <c r="G18" s="69">
        <f t="shared" si="2"/>
        <v>177300</v>
      </c>
      <c r="H18" s="69">
        <f t="shared" si="0"/>
        <v>2341800</v>
      </c>
    </row>
    <row r="19" spans="1:10" s="15" customFormat="1">
      <c r="A19" s="15">
        <v>10</v>
      </c>
      <c r="B19" s="15" t="s">
        <v>424</v>
      </c>
      <c r="C19" s="28">
        <v>53550</v>
      </c>
      <c r="D19" s="28">
        <v>4925</v>
      </c>
      <c r="E19" s="28">
        <f t="shared" si="1"/>
        <v>48625</v>
      </c>
      <c r="F19" s="15">
        <v>36</v>
      </c>
      <c r="G19" s="69">
        <f t="shared" si="2"/>
        <v>177300</v>
      </c>
      <c r="H19" s="69">
        <f t="shared" si="0"/>
        <v>1927800</v>
      </c>
    </row>
    <row r="20" spans="1:10" s="15" customFormat="1">
      <c r="A20" s="15">
        <v>11</v>
      </c>
      <c r="B20" s="15" t="s">
        <v>420</v>
      </c>
      <c r="C20" s="28">
        <v>52550</v>
      </c>
      <c r="D20" s="28">
        <v>4925</v>
      </c>
      <c r="E20" s="28">
        <f t="shared" si="1"/>
        <v>47625</v>
      </c>
      <c r="F20" s="15">
        <v>31</v>
      </c>
      <c r="G20" s="69">
        <f t="shared" si="2"/>
        <v>152675</v>
      </c>
      <c r="H20" s="69">
        <f t="shared" si="0"/>
        <v>1629050</v>
      </c>
    </row>
    <row r="21" spans="1:10" s="15" customFormat="1">
      <c r="A21" s="15">
        <v>12</v>
      </c>
      <c r="B21" s="15" t="s">
        <v>425</v>
      </c>
      <c r="C21" s="28">
        <v>55050</v>
      </c>
      <c r="D21" s="28">
        <v>4925</v>
      </c>
      <c r="E21" s="28">
        <f t="shared" si="1"/>
        <v>50125</v>
      </c>
      <c r="F21" s="15">
        <v>35</v>
      </c>
      <c r="G21" s="69">
        <f t="shared" si="2"/>
        <v>172375</v>
      </c>
      <c r="H21" s="69">
        <f t="shared" si="0"/>
        <v>1926750</v>
      </c>
    </row>
    <row r="22" spans="1:10" s="15" customFormat="1">
      <c r="A22" s="15">
        <v>13</v>
      </c>
      <c r="B22" s="15" t="s">
        <v>426</v>
      </c>
      <c r="C22" s="28">
        <v>55050</v>
      </c>
      <c r="D22" s="28">
        <v>4925</v>
      </c>
      <c r="E22" s="28">
        <f t="shared" si="1"/>
        <v>50125</v>
      </c>
      <c r="F22" s="15">
        <v>28</v>
      </c>
      <c r="G22" s="69">
        <f t="shared" si="2"/>
        <v>137900</v>
      </c>
      <c r="H22" s="69">
        <f t="shared" si="0"/>
        <v>1541400</v>
      </c>
    </row>
    <row r="23" spans="1:10" s="15" customFormat="1">
      <c r="C23" s="28"/>
      <c r="D23" s="28"/>
      <c r="E23" s="28"/>
      <c r="G23" s="69"/>
      <c r="H23" s="69"/>
    </row>
    <row r="24" spans="1:10" s="15" customFormat="1">
      <c r="E24" s="28">
        <f>C24-D24</f>
        <v>0</v>
      </c>
      <c r="F24" s="70" t="s">
        <v>214</v>
      </c>
      <c r="G24" s="69"/>
      <c r="H24" s="71">
        <f>SUM(H10:H22)</f>
        <v>26533200</v>
      </c>
    </row>
    <row r="25" spans="1:10" s="15" customFormat="1">
      <c r="E25" s="28">
        <f>C25-D25</f>
        <v>0</v>
      </c>
      <c r="F25" s="70" t="s">
        <v>210</v>
      </c>
      <c r="G25" s="69"/>
      <c r="H25" s="69">
        <f>SUM(G10:G22)</f>
        <v>2289650</v>
      </c>
    </row>
    <row r="26" spans="1:10" s="15" customFormat="1">
      <c r="E26" s="28">
        <f>C26-D26</f>
        <v>0</v>
      </c>
      <c r="F26" s="65" t="s">
        <v>219</v>
      </c>
      <c r="G26" s="69"/>
      <c r="H26" s="72">
        <f>H24-H25</f>
        <v>24243550</v>
      </c>
      <c r="J26" s="15" t="s">
        <v>330</v>
      </c>
    </row>
    <row r="27" spans="1:10" s="15" customFormat="1"/>
    <row r="28" spans="1:10" s="15" customFormat="1">
      <c r="F28" s="15" t="s">
        <v>457</v>
      </c>
    </row>
    <row r="29" spans="1:10" s="26" customFormat="1"/>
    <row r="30" spans="1:10" s="15" customFormat="1"/>
    <row r="31" spans="1:10" s="37" customFormat="1">
      <c r="A31" s="105" t="s">
        <v>215</v>
      </c>
      <c r="B31" s="105"/>
      <c r="C31" s="105"/>
      <c r="D31" s="105"/>
      <c r="E31" s="105"/>
      <c r="F31" s="105"/>
      <c r="G31" s="105"/>
      <c r="H31" s="105"/>
    </row>
    <row r="32" spans="1:10" s="37" customFormat="1" ht="9" customHeight="1"/>
    <row r="33" spans="1:10" s="37" customFormat="1">
      <c r="A33" s="37" t="s">
        <v>3</v>
      </c>
      <c r="B33" s="37" t="s">
        <v>456</v>
      </c>
    </row>
    <row r="34" spans="1:10" s="37" customFormat="1">
      <c r="A34" s="37" t="s">
        <v>208</v>
      </c>
      <c r="B34" s="37" t="s">
        <v>217</v>
      </c>
    </row>
    <row r="35" spans="1:10" s="37" customFormat="1"/>
    <row r="36" spans="1:10" s="37" customFormat="1">
      <c r="A36" s="38" t="s">
        <v>4</v>
      </c>
      <c r="B36" s="38" t="s">
        <v>209</v>
      </c>
      <c r="C36" s="38" t="s">
        <v>5</v>
      </c>
      <c r="D36" s="38" t="s">
        <v>210</v>
      </c>
      <c r="E36" s="38" t="s">
        <v>211</v>
      </c>
      <c r="F36" s="38" t="s">
        <v>212</v>
      </c>
      <c r="G36" s="38" t="s">
        <v>218</v>
      </c>
      <c r="H36" s="38" t="s">
        <v>213</v>
      </c>
    </row>
    <row r="37" spans="1:10" s="37" customFormat="1">
      <c r="A37" s="37">
        <v>1</v>
      </c>
      <c r="B37" s="37" t="s">
        <v>479</v>
      </c>
      <c r="C37" s="40">
        <v>54050</v>
      </c>
      <c r="D37" s="40">
        <v>4925</v>
      </c>
      <c r="E37" s="40">
        <f>C37-D37</f>
        <v>49125</v>
      </c>
      <c r="F37" s="37">
        <v>31</v>
      </c>
      <c r="G37" s="42">
        <f>D37*F37</f>
        <v>152675</v>
      </c>
      <c r="H37" s="42">
        <f>C37*F37</f>
        <v>1675550</v>
      </c>
    </row>
    <row r="38" spans="1:10" s="37" customFormat="1">
      <c r="C38" s="40"/>
      <c r="D38" s="40"/>
      <c r="E38" s="40"/>
      <c r="G38" s="42"/>
      <c r="H38" s="42"/>
    </row>
    <row r="39" spans="1:10" s="37" customFormat="1">
      <c r="E39" s="40">
        <f>C39-D39</f>
        <v>0</v>
      </c>
      <c r="F39" s="43" t="s">
        <v>214</v>
      </c>
      <c r="G39" s="42"/>
      <c r="H39" s="44">
        <f>SUM(H37:H37)</f>
        <v>1675550</v>
      </c>
    </row>
    <row r="40" spans="1:10" s="37" customFormat="1">
      <c r="E40" s="40">
        <f>C40-D40</f>
        <v>0</v>
      </c>
      <c r="F40" s="43" t="s">
        <v>210</v>
      </c>
      <c r="G40" s="42"/>
      <c r="H40" s="42">
        <f>SUM(G37:G37)</f>
        <v>152675</v>
      </c>
    </row>
    <row r="41" spans="1:10" s="37" customFormat="1">
      <c r="E41" s="40">
        <f>C41-D41</f>
        <v>0</v>
      </c>
      <c r="F41" s="45" t="s">
        <v>219</v>
      </c>
      <c r="G41" s="42"/>
      <c r="H41" s="46">
        <f>H39-H40</f>
        <v>1522875</v>
      </c>
      <c r="J41" s="37" t="s">
        <v>489</v>
      </c>
    </row>
    <row r="42" spans="1:10" s="37" customFormat="1"/>
    <row r="43" spans="1:10" s="37" customFormat="1">
      <c r="F43" s="37" t="s">
        <v>468</v>
      </c>
    </row>
    <row r="44" spans="1:10" s="26" customFormat="1"/>
    <row r="46" spans="1:10" s="15" customFormat="1">
      <c r="A46" s="104" t="s">
        <v>215</v>
      </c>
      <c r="B46" s="104"/>
      <c r="C46" s="104"/>
      <c r="D46" s="104"/>
      <c r="E46" s="104"/>
      <c r="F46" s="104"/>
      <c r="G46" s="104"/>
      <c r="H46" s="104"/>
    </row>
    <row r="47" spans="1:10" s="15" customFormat="1" ht="9" customHeight="1"/>
    <row r="48" spans="1:10" s="15" customFormat="1">
      <c r="A48" s="15" t="s">
        <v>3</v>
      </c>
      <c r="B48" s="15" t="s">
        <v>456</v>
      </c>
    </row>
    <row r="49" spans="1:10" s="15" customFormat="1">
      <c r="A49" s="15" t="s">
        <v>208</v>
      </c>
      <c r="B49" s="15" t="s">
        <v>217</v>
      </c>
    </row>
    <row r="50" spans="1:10" s="15" customFormat="1"/>
    <row r="51" spans="1:10" s="15" customFormat="1">
      <c r="A51" s="68" t="s">
        <v>4</v>
      </c>
      <c r="B51" s="68" t="s">
        <v>209</v>
      </c>
      <c r="C51" s="68" t="s">
        <v>5</v>
      </c>
      <c r="D51" s="68" t="s">
        <v>210</v>
      </c>
      <c r="E51" s="68" t="s">
        <v>211</v>
      </c>
      <c r="F51" s="68" t="s">
        <v>212</v>
      </c>
      <c r="G51" s="68" t="s">
        <v>218</v>
      </c>
      <c r="H51" s="68" t="s">
        <v>213</v>
      </c>
    </row>
    <row r="52" spans="1:10" s="15" customFormat="1">
      <c r="A52" s="15">
        <v>1</v>
      </c>
      <c r="B52" s="15" t="s">
        <v>1040</v>
      </c>
      <c r="C52" s="28">
        <v>79000</v>
      </c>
      <c r="D52" s="28">
        <v>6350</v>
      </c>
      <c r="E52" s="28">
        <f>C52-D52</f>
        <v>72650</v>
      </c>
      <c r="F52" s="15">
        <v>36</v>
      </c>
      <c r="G52" s="69">
        <f>D52*F52</f>
        <v>228600</v>
      </c>
      <c r="H52" s="69">
        <f>C52*F52</f>
        <v>2844000</v>
      </c>
    </row>
    <row r="53" spans="1:10" s="15" customFormat="1">
      <c r="A53" s="15">
        <v>2</v>
      </c>
      <c r="B53" s="15" t="s">
        <v>1041</v>
      </c>
      <c r="C53" s="28">
        <v>53550</v>
      </c>
      <c r="D53" s="28">
        <v>4925</v>
      </c>
      <c r="E53" s="28">
        <f t="shared" ref="E53:E54" si="3">C53-D53</f>
        <v>48625</v>
      </c>
      <c r="F53" s="15">
        <v>36</v>
      </c>
      <c r="G53" s="69">
        <f t="shared" ref="G53:G54" si="4">D53*F53</f>
        <v>177300</v>
      </c>
      <c r="H53" s="69">
        <f t="shared" ref="H53:H54" si="5">C53*F53</f>
        <v>1927800</v>
      </c>
    </row>
    <row r="54" spans="1:10" s="15" customFormat="1">
      <c r="A54" s="15">
        <v>3</v>
      </c>
      <c r="B54" s="15" t="s">
        <v>1043</v>
      </c>
      <c r="C54" s="28">
        <v>53600</v>
      </c>
      <c r="D54" s="28">
        <v>5175</v>
      </c>
      <c r="E54" s="28">
        <f t="shared" si="3"/>
        <v>48425</v>
      </c>
      <c r="F54" s="15">
        <v>35</v>
      </c>
      <c r="G54" s="69">
        <f t="shared" si="4"/>
        <v>181125</v>
      </c>
      <c r="H54" s="69">
        <f t="shared" si="5"/>
        <v>1876000</v>
      </c>
    </row>
    <row r="55" spans="1:10" s="15" customFormat="1">
      <c r="C55" s="28"/>
      <c r="D55" s="28"/>
      <c r="E55" s="28"/>
      <c r="G55" s="69"/>
      <c r="H55" s="69"/>
    </row>
    <row r="56" spans="1:10" s="15" customFormat="1">
      <c r="E56" s="28"/>
      <c r="F56" s="70" t="s">
        <v>214</v>
      </c>
      <c r="G56" s="69"/>
      <c r="H56" s="71">
        <f>SUM(H52:H55)</f>
        <v>6647800</v>
      </c>
    </row>
    <row r="57" spans="1:10" s="15" customFormat="1">
      <c r="E57" s="28"/>
      <c r="F57" s="70" t="s">
        <v>210</v>
      </c>
      <c r="G57" s="69"/>
      <c r="H57" s="69">
        <f>SUM(G52:G54)</f>
        <v>587025</v>
      </c>
    </row>
    <row r="58" spans="1:10" s="15" customFormat="1">
      <c r="E58" s="28"/>
      <c r="F58" s="65" t="s">
        <v>219</v>
      </c>
      <c r="G58" s="69"/>
      <c r="H58" s="72">
        <f>H56-H57</f>
        <v>6060775</v>
      </c>
      <c r="J58" s="15" t="s">
        <v>634</v>
      </c>
    </row>
    <row r="59" spans="1:10" s="15" customFormat="1"/>
    <row r="60" spans="1:10" s="15" customFormat="1">
      <c r="F60" s="15" t="s">
        <v>1064</v>
      </c>
    </row>
    <row r="61" spans="1:10" s="26" customFormat="1"/>
    <row r="62" spans="1:10" s="15" customFormat="1"/>
    <row r="64" spans="1:10" s="15" customFormat="1">
      <c r="A64" s="104" t="s">
        <v>215</v>
      </c>
      <c r="B64" s="104"/>
      <c r="C64" s="104"/>
      <c r="D64" s="104"/>
      <c r="E64" s="104"/>
      <c r="F64" s="104"/>
      <c r="G64" s="104"/>
      <c r="H64" s="104"/>
    </row>
    <row r="65" spans="1:10" s="15" customFormat="1" ht="9" customHeight="1"/>
    <row r="66" spans="1:10" s="15" customFormat="1">
      <c r="A66" s="15" t="s">
        <v>3</v>
      </c>
      <c r="B66" s="15" t="s">
        <v>456</v>
      </c>
    </row>
    <row r="67" spans="1:10" s="15" customFormat="1">
      <c r="A67" s="15" t="s">
        <v>208</v>
      </c>
      <c r="B67" s="15" t="s">
        <v>217</v>
      </c>
    </row>
    <row r="68" spans="1:10" s="15" customFormat="1"/>
    <row r="69" spans="1:10" s="15" customFormat="1">
      <c r="A69" s="68" t="s">
        <v>4</v>
      </c>
      <c r="B69" s="68" t="s">
        <v>209</v>
      </c>
      <c r="C69" s="68" t="s">
        <v>5</v>
      </c>
      <c r="D69" s="68" t="s">
        <v>210</v>
      </c>
      <c r="E69" s="68" t="s">
        <v>211</v>
      </c>
      <c r="F69" s="68" t="s">
        <v>212</v>
      </c>
      <c r="G69" s="68" t="s">
        <v>218</v>
      </c>
      <c r="H69" s="68" t="s">
        <v>213</v>
      </c>
    </row>
    <row r="70" spans="1:10" s="15" customFormat="1">
      <c r="A70" s="15">
        <v>1</v>
      </c>
      <c r="B70" s="70" t="s">
        <v>1042</v>
      </c>
      <c r="C70" s="103">
        <v>43000</v>
      </c>
      <c r="D70" s="28">
        <v>4975</v>
      </c>
      <c r="E70" s="28">
        <f>C70-D70</f>
        <v>38025</v>
      </c>
      <c r="F70" s="28">
        <v>36</v>
      </c>
      <c r="G70" s="69">
        <f>D70*F70</f>
        <v>179100</v>
      </c>
      <c r="H70" s="69">
        <f>C70*F70</f>
        <v>1548000</v>
      </c>
    </row>
    <row r="71" spans="1:10" s="15" customFormat="1">
      <c r="C71" s="28"/>
      <c r="D71" s="28"/>
      <c r="E71" s="28"/>
      <c r="G71" s="69"/>
      <c r="H71" s="69"/>
    </row>
    <row r="72" spans="1:10" s="15" customFormat="1">
      <c r="E72" s="28"/>
      <c r="F72" s="70" t="s">
        <v>214</v>
      </c>
      <c r="G72" s="69"/>
      <c r="H72" s="71">
        <f>SUM(H70:H71)</f>
        <v>1548000</v>
      </c>
    </row>
    <row r="73" spans="1:10" s="15" customFormat="1">
      <c r="E73" s="28"/>
      <c r="F73" s="70" t="s">
        <v>210</v>
      </c>
      <c r="G73" s="69"/>
      <c r="H73" s="69">
        <f>SUM(G70:G70)</f>
        <v>179100</v>
      </c>
    </row>
    <row r="74" spans="1:10" s="15" customFormat="1">
      <c r="E74" s="28"/>
      <c r="F74" s="65" t="s">
        <v>219</v>
      </c>
      <c r="G74" s="69"/>
      <c r="H74" s="72">
        <f>H72-H73</f>
        <v>1368900</v>
      </c>
      <c r="J74" s="15" t="s">
        <v>533</v>
      </c>
    </row>
    <row r="75" spans="1:10" s="15" customFormat="1"/>
    <row r="76" spans="1:10" s="15" customFormat="1">
      <c r="F76" s="15" t="s">
        <v>1132</v>
      </c>
    </row>
  </sheetData>
  <mergeCells count="4">
    <mergeCell ref="A4:H4"/>
    <mergeCell ref="A31:H31"/>
    <mergeCell ref="A46:H46"/>
    <mergeCell ref="A64:H64"/>
  </mergeCells>
  <pageMargins left="0.7" right="0.7" top="0.75" bottom="0.75" header="0.3" footer="0.3"/>
  <pageSetup scale="74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workbookViewId="0">
      <pane ySplit="3" topLeftCell="A4" activePane="bottomLeft" state="frozen"/>
      <selection pane="bottomLeft" activeCell="J14" sqref="J14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885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886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881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180</v>
      </c>
      <c r="C10" s="28">
        <v>33750</v>
      </c>
      <c r="D10" s="28">
        <v>6750</v>
      </c>
      <c r="E10" s="28">
        <f>C10-D10</f>
        <v>27000</v>
      </c>
      <c r="F10" s="15">
        <v>36</v>
      </c>
      <c r="G10" s="69">
        <f>D10*F10</f>
        <v>243000</v>
      </c>
      <c r="H10" s="69">
        <f>C10*F10</f>
        <v>1215000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SUM(H10:H11)</f>
        <v>1215000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243000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972000</v>
      </c>
      <c r="J14" s="15" t="s">
        <v>634</v>
      </c>
    </row>
    <row r="15" spans="1:10" s="15" customFormat="1"/>
    <row r="16" spans="1:10" s="15" customFormat="1">
      <c r="F16" s="15" t="s">
        <v>835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J16" sqref="J16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877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878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879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779</v>
      </c>
      <c r="C10" s="28">
        <v>57500</v>
      </c>
      <c r="D10" s="28">
        <v>8350</v>
      </c>
      <c r="E10" s="28">
        <f>C10-D10</f>
        <v>49150</v>
      </c>
      <c r="F10" s="15">
        <v>15</v>
      </c>
      <c r="G10" s="69">
        <f>D10*F10</f>
        <v>125250</v>
      </c>
      <c r="H10" s="69">
        <f>C10*F10</f>
        <v>862500</v>
      </c>
    </row>
    <row r="11" spans="1:10" s="15" customFormat="1">
      <c r="A11" s="15">
        <v>2</v>
      </c>
      <c r="B11" s="15" t="s">
        <v>780</v>
      </c>
      <c r="C11" s="28">
        <v>57500</v>
      </c>
      <c r="D11" s="28">
        <v>8350</v>
      </c>
      <c r="E11" s="28">
        <f>C11-D11</f>
        <v>49150</v>
      </c>
      <c r="F11" s="15">
        <v>14</v>
      </c>
      <c r="G11" s="69">
        <f>D11*F11</f>
        <v>116900</v>
      </c>
      <c r="H11" s="69">
        <f>C11*F11</f>
        <v>805000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SUM(H10:H12)</f>
        <v>1667500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242150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1425350</v>
      </c>
      <c r="J15" s="15" t="s">
        <v>634</v>
      </c>
    </row>
    <row r="16" spans="1:10" s="15" customFormat="1"/>
    <row r="17" spans="6:6" s="15" customFormat="1">
      <c r="F17" s="15" t="s">
        <v>835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J16" sqref="J16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832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833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831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768</v>
      </c>
      <c r="C10" s="28">
        <v>67000</v>
      </c>
      <c r="D10" s="28">
        <v>8850</v>
      </c>
      <c r="E10" s="28">
        <f>C10-D10</f>
        <v>58150</v>
      </c>
      <c r="F10" s="15">
        <v>15</v>
      </c>
      <c r="G10" s="69">
        <f>D10*F10</f>
        <v>132750</v>
      </c>
      <c r="H10" s="69">
        <f>C10*F10</f>
        <v>1005000</v>
      </c>
    </row>
    <row r="11" spans="1:10" s="15" customFormat="1">
      <c r="A11" s="15">
        <v>2</v>
      </c>
      <c r="B11" s="15" t="s">
        <v>769</v>
      </c>
      <c r="C11" s="28">
        <v>67000</v>
      </c>
      <c r="D11" s="28">
        <v>8850</v>
      </c>
      <c r="E11" s="28">
        <f>C11-D11</f>
        <v>58150</v>
      </c>
      <c r="F11" s="15">
        <v>15</v>
      </c>
      <c r="G11" s="69">
        <f>D11*F11</f>
        <v>132750</v>
      </c>
      <c r="H11" s="69">
        <f>C11*F11</f>
        <v>1005000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SUM(H10:H12)</f>
        <v>2010000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265500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1744500</v>
      </c>
      <c r="J15" s="15" t="s">
        <v>634</v>
      </c>
    </row>
    <row r="16" spans="1:10" s="15" customFormat="1"/>
    <row r="17" spans="6:6" s="15" customFormat="1">
      <c r="F17" s="15" t="s">
        <v>798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showGridLines="0" workbookViewId="0">
      <pane ySplit="3" topLeftCell="A19" activePane="bottomLeft" state="frozen"/>
      <selection pane="bottomLeft" activeCell="H30" sqref="H30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>
      <c r="A1" s="17" t="s">
        <v>206</v>
      </c>
      <c r="H1" s="14" t="s">
        <v>262</v>
      </c>
      <c r="I1" s="36" t="s">
        <v>403</v>
      </c>
    </row>
    <row r="2" spans="1:10">
      <c r="A2" s="14" t="s">
        <v>207</v>
      </c>
      <c r="H2" s="14" t="s">
        <v>263</v>
      </c>
      <c r="I2" s="14" t="s">
        <v>266</v>
      </c>
    </row>
    <row r="3" spans="1:10">
      <c r="H3" s="14" t="s">
        <v>264</v>
      </c>
      <c r="I3" s="14" t="s">
        <v>404</v>
      </c>
    </row>
    <row r="4" spans="1:10">
      <c r="A4" s="106" t="s">
        <v>215</v>
      </c>
      <c r="B4" s="106"/>
      <c r="C4" s="106"/>
      <c r="D4" s="106"/>
      <c r="E4" s="106"/>
      <c r="F4" s="106"/>
      <c r="G4" s="106"/>
      <c r="H4" s="106"/>
    </row>
    <row r="5" spans="1:10" ht="9" customHeight="1"/>
    <row r="6" spans="1:10">
      <c r="A6" s="14" t="s">
        <v>3</v>
      </c>
      <c r="B6" s="14" t="s">
        <v>400</v>
      </c>
    </row>
    <row r="7" spans="1:10">
      <c r="A7" s="14" t="s">
        <v>208</v>
      </c>
      <c r="B7" s="14" t="s">
        <v>217</v>
      </c>
    </row>
    <row r="9" spans="1:10">
      <c r="A9" s="19" t="s">
        <v>4</v>
      </c>
      <c r="B9" s="19" t="s">
        <v>209</v>
      </c>
      <c r="C9" s="19" t="s">
        <v>5</v>
      </c>
      <c r="D9" s="19" t="s">
        <v>210</v>
      </c>
      <c r="E9" s="19" t="s">
        <v>211</v>
      </c>
      <c r="F9" s="19" t="s">
        <v>212</v>
      </c>
      <c r="G9" s="19" t="s">
        <v>218</v>
      </c>
      <c r="H9" s="19" t="s">
        <v>213</v>
      </c>
    </row>
    <row r="10" spans="1:10">
      <c r="A10" s="14">
        <v>1</v>
      </c>
      <c r="B10" s="15" t="s">
        <v>394</v>
      </c>
      <c r="C10" s="28">
        <v>70000</v>
      </c>
      <c r="D10" s="28">
        <v>8550</v>
      </c>
      <c r="E10" s="16">
        <f>C10-D10</f>
        <v>61450</v>
      </c>
      <c r="F10" s="28">
        <v>32</v>
      </c>
      <c r="G10" s="20">
        <f>D10*F10</f>
        <v>273600</v>
      </c>
      <c r="H10" s="20">
        <f>C10*F10</f>
        <v>2240000</v>
      </c>
    </row>
    <row r="11" spans="1:10">
      <c r="B11" s="15"/>
      <c r="C11" s="28"/>
      <c r="D11" s="28"/>
      <c r="E11" s="16"/>
      <c r="F11" s="28"/>
      <c r="G11" s="20"/>
      <c r="H11" s="20"/>
    </row>
    <row r="12" spans="1:10">
      <c r="E12" s="16">
        <f>C12-D12</f>
        <v>0</v>
      </c>
      <c r="F12" s="22" t="s">
        <v>214</v>
      </c>
      <c r="G12" s="20"/>
      <c r="H12" s="23">
        <f>SUM(H10:H10)</f>
        <v>2240000</v>
      </c>
    </row>
    <row r="13" spans="1:10">
      <c r="E13" s="16">
        <f>C13-D13</f>
        <v>0</v>
      </c>
      <c r="F13" s="22" t="s">
        <v>210</v>
      </c>
      <c r="G13" s="20"/>
      <c r="H13" s="20">
        <f>SUM(G10:G10)</f>
        <v>273600</v>
      </c>
    </row>
    <row r="14" spans="1:10">
      <c r="E14" s="16">
        <f>C14-D14</f>
        <v>0</v>
      </c>
      <c r="F14" s="17" t="s">
        <v>219</v>
      </c>
      <c r="G14" s="20"/>
      <c r="H14" s="24">
        <f>H12-H13</f>
        <v>1966400</v>
      </c>
      <c r="J14" s="14" t="s">
        <v>339</v>
      </c>
    </row>
    <row r="16" spans="1:10">
      <c r="F16" s="14" t="s">
        <v>401</v>
      </c>
    </row>
    <row r="18" spans="1:10" s="33" customFormat="1"/>
    <row r="20" spans="1:10">
      <c r="A20" s="106" t="s">
        <v>215</v>
      </c>
      <c r="B20" s="106"/>
      <c r="C20" s="106"/>
      <c r="D20" s="106"/>
      <c r="E20" s="106"/>
      <c r="F20" s="106"/>
      <c r="G20" s="106"/>
      <c r="H20" s="106"/>
    </row>
    <row r="21" spans="1:10" ht="9" customHeight="1"/>
    <row r="22" spans="1:10">
      <c r="A22" s="14" t="s">
        <v>3</v>
      </c>
      <c r="B22" s="14" t="s">
        <v>400</v>
      </c>
    </row>
    <row r="23" spans="1:10">
      <c r="A23" s="14" t="s">
        <v>208</v>
      </c>
      <c r="B23" s="14" t="s">
        <v>217</v>
      </c>
    </row>
    <row r="25" spans="1:10">
      <c r="A25" s="19" t="s">
        <v>4</v>
      </c>
      <c r="B25" s="19" t="s">
        <v>209</v>
      </c>
      <c r="C25" s="19" t="s">
        <v>5</v>
      </c>
      <c r="D25" s="19" t="s">
        <v>210</v>
      </c>
      <c r="E25" s="19" t="s">
        <v>211</v>
      </c>
      <c r="F25" s="19" t="s">
        <v>212</v>
      </c>
      <c r="G25" s="19" t="s">
        <v>218</v>
      </c>
      <c r="H25" s="19" t="s">
        <v>213</v>
      </c>
    </row>
    <row r="26" spans="1:10">
      <c r="A26" s="14">
        <v>1</v>
      </c>
      <c r="B26" s="15" t="s">
        <v>719</v>
      </c>
      <c r="C26" s="28">
        <v>78550</v>
      </c>
      <c r="D26" s="28">
        <v>8550</v>
      </c>
      <c r="E26" s="16">
        <f>C26-D26</f>
        <v>70000</v>
      </c>
      <c r="F26" s="28">
        <v>36</v>
      </c>
      <c r="G26" s="20">
        <f>D26*F26</f>
        <v>307800</v>
      </c>
      <c r="H26" s="20">
        <f>C26*F26</f>
        <v>2827800</v>
      </c>
    </row>
    <row r="27" spans="1:10">
      <c r="A27" s="14">
        <v>2</v>
      </c>
      <c r="B27" s="15" t="s">
        <v>394</v>
      </c>
      <c r="C27" s="28">
        <v>70000</v>
      </c>
      <c r="D27" s="28">
        <v>8550</v>
      </c>
      <c r="E27" s="16">
        <f>C27-D27</f>
        <v>61450</v>
      </c>
      <c r="F27" s="28">
        <v>2</v>
      </c>
      <c r="G27" s="20">
        <f>D27*F27</f>
        <v>17100</v>
      </c>
      <c r="H27" s="20">
        <f>C27*F27</f>
        <v>140000</v>
      </c>
    </row>
    <row r="28" spans="1:10">
      <c r="B28" s="15"/>
      <c r="C28" s="28"/>
      <c r="D28" s="28"/>
      <c r="E28" s="16"/>
      <c r="F28" s="28"/>
      <c r="G28" s="20"/>
      <c r="H28" s="20"/>
    </row>
    <row r="29" spans="1:10">
      <c r="E29" s="16">
        <f>C29-D29</f>
        <v>0</v>
      </c>
      <c r="F29" s="22" t="s">
        <v>214</v>
      </c>
      <c r="G29" s="20"/>
      <c r="H29" s="23">
        <f>SUM(H26:H28)</f>
        <v>2967800</v>
      </c>
    </row>
    <row r="30" spans="1:10">
      <c r="E30" s="16">
        <f>C30-D30</f>
        <v>0</v>
      </c>
      <c r="F30" s="22" t="s">
        <v>210</v>
      </c>
      <c r="G30" s="20"/>
      <c r="H30" s="20">
        <f>SUM(G26:G27)</f>
        <v>324900</v>
      </c>
    </row>
    <row r="31" spans="1:10">
      <c r="E31" s="16">
        <f>C31-D31</f>
        <v>0</v>
      </c>
      <c r="F31" s="17" t="s">
        <v>219</v>
      </c>
      <c r="G31" s="20"/>
      <c r="H31" s="24">
        <f>H29-H30</f>
        <v>2642900</v>
      </c>
      <c r="J31" s="14" t="s">
        <v>634</v>
      </c>
    </row>
    <row r="33" spans="6:6">
      <c r="F33" s="14" t="s">
        <v>798</v>
      </c>
    </row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showGridLines="0" workbookViewId="0">
      <pane ySplit="3" topLeftCell="A4" activePane="bottomLeft" state="frozen"/>
      <selection pane="bottomLeft" activeCell="F13" sqref="F1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18" t="s">
        <v>827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18" t="s">
        <v>828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15" customFormat="1" ht="9" customHeight="1"/>
    <row r="6" spans="1:9" s="15" customFormat="1">
      <c r="A6" s="15" t="s">
        <v>3</v>
      </c>
      <c r="B6" s="15" t="s">
        <v>825</v>
      </c>
    </row>
    <row r="7" spans="1:9" s="15" customFormat="1">
      <c r="A7" s="15" t="s">
        <v>208</v>
      </c>
      <c r="B7" s="15" t="s">
        <v>217</v>
      </c>
    </row>
    <row r="8" spans="1:9" s="15" customFormat="1"/>
    <row r="9" spans="1:9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9" s="15" customFormat="1">
      <c r="A10" s="15">
        <v>1</v>
      </c>
      <c r="B10" s="15" t="s">
        <v>758</v>
      </c>
      <c r="C10" s="28">
        <v>92500</v>
      </c>
      <c r="D10" s="28">
        <v>6075</v>
      </c>
      <c r="E10" s="28">
        <f>C10-D10</f>
        <v>86425</v>
      </c>
      <c r="F10" s="15">
        <v>36</v>
      </c>
      <c r="G10" s="69">
        <f>D10*F10</f>
        <v>218700</v>
      </c>
      <c r="H10" s="69">
        <f>C10*F10</f>
        <v>3330000</v>
      </c>
    </row>
    <row r="11" spans="1:9" s="15" customFormat="1">
      <c r="A11" s="15">
        <v>2</v>
      </c>
      <c r="B11" s="15" t="s">
        <v>759</v>
      </c>
      <c r="C11" s="28">
        <v>92500</v>
      </c>
      <c r="D11" s="28">
        <v>6075</v>
      </c>
      <c r="E11" s="28">
        <f>C11-D11</f>
        <v>86425</v>
      </c>
      <c r="F11" s="15">
        <v>34</v>
      </c>
      <c r="G11" s="69">
        <f>D11*F11</f>
        <v>206550</v>
      </c>
      <c r="H11" s="69">
        <f>C11*F11</f>
        <v>3145000</v>
      </c>
    </row>
    <row r="12" spans="1:9" s="15" customFormat="1">
      <c r="A12" s="15">
        <v>3</v>
      </c>
      <c r="B12" s="15" t="s">
        <v>760</v>
      </c>
      <c r="C12" s="28">
        <v>87500</v>
      </c>
      <c r="D12" s="28">
        <v>6075</v>
      </c>
      <c r="E12" s="28">
        <f>C12-D12</f>
        <v>81425</v>
      </c>
      <c r="F12" s="15">
        <v>36</v>
      </c>
      <c r="G12" s="69">
        <f>D12*F12</f>
        <v>218700</v>
      </c>
      <c r="H12" s="69">
        <f>C12*F12</f>
        <v>3150000</v>
      </c>
    </row>
    <row r="13" spans="1:9" s="15" customFormat="1">
      <c r="A13" s="15">
        <v>4</v>
      </c>
      <c r="B13" s="15" t="s">
        <v>761</v>
      </c>
      <c r="C13" s="28">
        <v>87500</v>
      </c>
      <c r="D13" s="28">
        <v>6075</v>
      </c>
      <c r="E13" s="28">
        <f>C13-D13</f>
        <v>81425</v>
      </c>
      <c r="F13" s="15">
        <v>36</v>
      </c>
      <c r="G13" s="69">
        <f>D13*F13</f>
        <v>218700</v>
      </c>
      <c r="H13" s="69">
        <f>C13*F13</f>
        <v>3150000</v>
      </c>
    </row>
    <row r="14" spans="1:9" s="15" customFormat="1">
      <c r="C14" s="28"/>
      <c r="D14" s="28"/>
      <c r="E14" s="28"/>
      <c r="G14" s="69"/>
      <c r="H14" s="69"/>
    </row>
    <row r="15" spans="1:9" s="15" customFormat="1">
      <c r="E15" s="28">
        <f>C15-D15</f>
        <v>0</v>
      </c>
      <c r="F15" s="70" t="s">
        <v>214</v>
      </c>
      <c r="G15" s="69"/>
      <c r="H15" s="71">
        <f>SUM(H10:H14)</f>
        <v>12775000</v>
      </c>
    </row>
    <row r="16" spans="1:9" s="15" customFormat="1">
      <c r="E16" s="28">
        <f>C16-D16</f>
        <v>0</v>
      </c>
      <c r="F16" s="70" t="s">
        <v>210</v>
      </c>
      <c r="G16" s="69"/>
      <c r="H16" s="69">
        <f>SUM(G10:G13)</f>
        <v>862650</v>
      </c>
    </row>
    <row r="17" spans="5:10" s="15" customFormat="1">
      <c r="E17" s="28">
        <f>C17-D17</f>
        <v>0</v>
      </c>
      <c r="F17" s="65" t="s">
        <v>219</v>
      </c>
      <c r="G17" s="69"/>
      <c r="H17" s="72">
        <f>H15-H16</f>
        <v>11912350</v>
      </c>
      <c r="J17" s="15" t="s">
        <v>533</v>
      </c>
    </row>
    <row r="18" spans="5:10" s="15" customFormat="1"/>
    <row r="19" spans="5:10" s="15" customFormat="1">
      <c r="F19" s="15" t="s">
        <v>798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workbookViewId="0">
      <pane ySplit="3" topLeftCell="A26" activePane="bottomLeft" state="frozen"/>
      <selection pane="bottomLeft" activeCell="I3" sqref="I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66" t="s">
        <v>823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67" t="s">
        <v>824</v>
      </c>
    </row>
    <row r="4" spans="1:9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9" s="37" customFormat="1" ht="9" customHeight="1"/>
    <row r="6" spans="1:9" s="37" customFormat="1">
      <c r="A6" s="37" t="s">
        <v>3</v>
      </c>
      <c r="B6" s="37" t="s">
        <v>377</v>
      </c>
    </row>
    <row r="7" spans="1:9" s="37" customFormat="1">
      <c r="A7" s="37" t="s">
        <v>208</v>
      </c>
      <c r="B7" s="37" t="s">
        <v>217</v>
      </c>
    </row>
    <row r="8" spans="1:9" s="37" customFormat="1"/>
    <row r="9" spans="1:9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9" s="37" customFormat="1">
      <c r="A10" s="37">
        <v>1</v>
      </c>
      <c r="B10" s="37" t="s">
        <v>364</v>
      </c>
      <c r="C10" s="40">
        <v>37725</v>
      </c>
      <c r="D10" s="40">
        <v>5225</v>
      </c>
      <c r="E10" s="40">
        <f>C10-D10</f>
        <v>32500</v>
      </c>
      <c r="F10" s="40">
        <v>35</v>
      </c>
      <c r="G10" s="42">
        <f>D10*F10</f>
        <v>182875</v>
      </c>
      <c r="H10" s="42">
        <f>C10*F10</f>
        <v>1320375</v>
      </c>
    </row>
    <row r="11" spans="1:9" s="37" customFormat="1">
      <c r="A11" s="37">
        <v>2</v>
      </c>
      <c r="B11" s="37" t="s">
        <v>365</v>
      </c>
      <c r="C11" s="40">
        <v>39925</v>
      </c>
      <c r="D11" s="40">
        <v>4925</v>
      </c>
      <c r="E11" s="40">
        <f>C11-D11</f>
        <v>35000</v>
      </c>
      <c r="F11" s="40">
        <v>35</v>
      </c>
      <c r="G11" s="42">
        <f>D11*F11</f>
        <v>172375</v>
      </c>
      <c r="H11" s="42">
        <f>C11*F11</f>
        <v>1397375</v>
      </c>
    </row>
    <row r="12" spans="1:9" s="37" customFormat="1">
      <c r="A12" s="37">
        <v>3</v>
      </c>
      <c r="B12" s="37" t="s">
        <v>366</v>
      </c>
      <c r="C12" s="40">
        <v>36725</v>
      </c>
      <c r="D12" s="40">
        <v>5225</v>
      </c>
      <c r="E12" s="40">
        <f>C12-D12</f>
        <v>31500</v>
      </c>
      <c r="F12" s="40">
        <v>35</v>
      </c>
      <c r="G12" s="42">
        <f>D12*F12</f>
        <v>182875</v>
      </c>
      <c r="H12" s="42">
        <f>C12*F12</f>
        <v>1285375</v>
      </c>
    </row>
    <row r="13" spans="1:9" s="37" customFormat="1">
      <c r="A13" s="37">
        <v>4</v>
      </c>
      <c r="B13" s="37" t="s">
        <v>367</v>
      </c>
      <c r="C13" s="40">
        <v>37725</v>
      </c>
      <c r="D13" s="40">
        <v>5225</v>
      </c>
      <c r="E13" s="40">
        <f>C13-D13</f>
        <v>32500</v>
      </c>
      <c r="F13" s="40">
        <v>36</v>
      </c>
      <c r="G13" s="42">
        <f>D13*F13</f>
        <v>188100</v>
      </c>
      <c r="H13" s="42">
        <f>C13*F13</f>
        <v>1358100</v>
      </c>
    </row>
    <row r="14" spans="1:9" s="37" customFormat="1">
      <c r="A14" s="37">
        <v>5</v>
      </c>
      <c r="B14" s="37" t="s">
        <v>368</v>
      </c>
      <c r="C14" s="40">
        <v>36725</v>
      </c>
      <c r="D14" s="40">
        <v>5225</v>
      </c>
      <c r="E14" s="40">
        <f>C14-D14</f>
        <v>31500</v>
      </c>
      <c r="F14" s="40">
        <v>36</v>
      </c>
      <c r="G14" s="42">
        <f>D14*F14</f>
        <v>188100</v>
      </c>
      <c r="H14" s="42">
        <f>C14*F14</f>
        <v>1322100</v>
      </c>
    </row>
    <row r="15" spans="1:9" s="37" customFormat="1">
      <c r="C15" s="40"/>
      <c r="D15" s="40"/>
      <c r="E15" s="40"/>
      <c r="F15" s="40"/>
      <c r="G15" s="42"/>
      <c r="H15" s="42"/>
    </row>
    <row r="16" spans="1:9" s="37" customFormat="1">
      <c r="E16" s="40">
        <f>C16-D16</f>
        <v>0</v>
      </c>
      <c r="F16" s="43" t="s">
        <v>214</v>
      </c>
      <c r="G16" s="42"/>
      <c r="H16" s="44">
        <f>SUM(H10:H14)</f>
        <v>6683325</v>
      </c>
    </row>
    <row r="17" spans="1:10" s="37" customFormat="1">
      <c r="E17" s="40">
        <f>C17-D17</f>
        <v>0</v>
      </c>
      <c r="F17" s="43" t="s">
        <v>210</v>
      </c>
      <c r="G17" s="42"/>
      <c r="H17" s="42">
        <f>SUM(G10:G14)</f>
        <v>914325</v>
      </c>
    </row>
    <row r="18" spans="1:10" s="37" customFormat="1">
      <c r="E18" s="40">
        <f>C18-D18</f>
        <v>0</v>
      </c>
      <c r="F18" s="45" t="s">
        <v>219</v>
      </c>
      <c r="G18" s="42"/>
      <c r="H18" s="46">
        <f>H16-H17</f>
        <v>5769000</v>
      </c>
      <c r="J18" s="37" t="s">
        <v>330</v>
      </c>
    </row>
    <row r="19" spans="1:10" s="37" customFormat="1"/>
    <row r="20" spans="1:10" s="37" customFormat="1">
      <c r="F20" s="37" t="s">
        <v>378</v>
      </c>
    </row>
    <row r="21" spans="1:10" s="37" customFormat="1"/>
    <row r="22" spans="1:10" s="37" customFormat="1"/>
    <row r="23" spans="1:10" s="33" customFormat="1"/>
    <row r="25" spans="1:10" s="15" customFormat="1">
      <c r="A25" s="104" t="s">
        <v>215</v>
      </c>
      <c r="B25" s="104"/>
      <c r="C25" s="104"/>
      <c r="D25" s="104"/>
      <c r="E25" s="104"/>
      <c r="F25" s="104"/>
      <c r="G25" s="104"/>
      <c r="H25" s="104"/>
    </row>
    <row r="26" spans="1:10" s="15" customFormat="1" ht="9" customHeight="1"/>
    <row r="27" spans="1:10" s="15" customFormat="1">
      <c r="A27" s="15" t="s">
        <v>3</v>
      </c>
      <c r="B27" s="15" t="s">
        <v>377</v>
      </c>
    </row>
    <row r="28" spans="1:10" s="15" customFormat="1">
      <c r="A28" s="15" t="s">
        <v>208</v>
      </c>
      <c r="B28" s="15" t="s">
        <v>217</v>
      </c>
    </row>
    <row r="29" spans="1:10" s="15" customFormat="1"/>
    <row r="30" spans="1:10" s="15" customFormat="1">
      <c r="A30" s="68" t="s">
        <v>4</v>
      </c>
      <c r="B30" s="68" t="s">
        <v>209</v>
      </c>
      <c r="C30" s="68" t="s">
        <v>5</v>
      </c>
      <c r="D30" s="68" t="s">
        <v>210</v>
      </c>
      <c r="E30" s="68" t="s">
        <v>211</v>
      </c>
      <c r="F30" s="68" t="s">
        <v>212</v>
      </c>
      <c r="G30" s="68" t="s">
        <v>218</v>
      </c>
      <c r="H30" s="68" t="s">
        <v>213</v>
      </c>
    </row>
    <row r="31" spans="1:10" s="15" customFormat="1">
      <c r="A31" s="15">
        <v>1</v>
      </c>
      <c r="B31" s="15" t="s">
        <v>720</v>
      </c>
      <c r="C31" s="28">
        <v>24400</v>
      </c>
      <c r="D31" s="28">
        <v>4400</v>
      </c>
      <c r="E31" s="28">
        <f>C31-D31</f>
        <v>20000</v>
      </c>
      <c r="F31" s="28">
        <v>36</v>
      </c>
      <c r="G31" s="69">
        <f>D31*F31</f>
        <v>158400</v>
      </c>
      <c r="H31" s="69">
        <f t="shared" ref="H31:H38" si="0">C31*F31</f>
        <v>878400</v>
      </c>
    </row>
    <row r="32" spans="1:10" s="15" customFormat="1">
      <c r="A32" s="15">
        <v>2</v>
      </c>
      <c r="B32" s="15" t="s">
        <v>721</v>
      </c>
      <c r="C32" s="28">
        <v>42900</v>
      </c>
      <c r="D32" s="28">
        <v>4400</v>
      </c>
      <c r="E32" s="28">
        <f t="shared" ref="E32:E38" si="1">C32-D32</f>
        <v>38500</v>
      </c>
      <c r="F32" s="28">
        <v>36</v>
      </c>
      <c r="G32" s="69">
        <f t="shared" ref="G32:G38" si="2">D32*F32</f>
        <v>158400</v>
      </c>
      <c r="H32" s="69">
        <f t="shared" si="0"/>
        <v>1544400</v>
      </c>
    </row>
    <row r="33" spans="1:10" s="15" customFormat="1">
      <c r="A33" s="15">
        <v>3</v>
      </c>
      <c r="B33" s="15" t="s">
        <v>722</v>
      </c>
      <c r="C33" s="28">
        <v>42900</v>
      </c>
      <c r="D33" s="28">
        <v>4400</v>
      </c>
      <c r="E33" s="28">
        <f t="shared" si="1"/>
        <v>38500</v>
      </c>
      <c r="F33" s="28">
        <v>36</v>
      </c>
      <c r="G33" s="69">
        <f t="shared" si="2"/>
        <v>158400</v>
      </c>
      <c r="H33" s="69">
        <f t="shared" si="0"/>
        <v>1544400</v>
      </c>
    </row>
    <row r="34" spans="1:10" s="15" customFormat="1">
      <c r="A34" s="15">
        <v>4</v>
      </c>
      <c r="B34" s="15" t="s">
        <v>723</v>
      </c>
      <c r="C34" s="28">
        <v>24400</v>
      </c>
      <c r="D34" s="28">
        <v>4400</v>
      </c>
      <c r="E34" s="28">
        <f t="shared" si="1"/>
        <v>20000</v>
      </c>
      <c r="F34" s="28">
        <v>36</v>
      </c>
      <c r="G34" s="69">
        <f t="shared" si="2"/>
        <v>158400</v>
      </c>
      <c r="H34" s="69">
        <f t="shared" si="0"/>
        <v>878400</v>
      </c>
    </row>
    <row r="35" spans="1:10" s="15" customFormat="1">
      <c r="A35" s="15">
        <v>5</v>
      </c>
      <c r="B35" s="15" t="s">
        <v>724</v>
      </c>
      <c r="C35" s="28">
        <v>24400</v>
      </c>
      <c r="D35" s="28">
        <v>4400</v>
      </c>
      <c r="E35" s="28">
        <f t="shared" si="1"/>
        <v>20000</v>
      </c>
      <c r="F35" s="28">
        <v>36</v>
      </c>
      <c r="G35" s="69">
        <f t="shared" si="2"/>
        <v>158400</v>
      </c>
      <c r="H35" s="69">
        <f t="shared" si="0"/>
        <v>878400</v>
      </c>
    </row>
    <row r="36" spans="1:10" s="15" customFormat="1">
      <c r="A36" s="15">
        <v>6</v>
      </c>
      <c r="B36" s="15" t="s">
        <v>365</v>
      </c>
      <c r="C36" s="28">
        <v>39925</v>
      </c>
      <c r="D36" s="28">
        <v>4925</v>
      </c>
      <c r="E36" s="28">
        <f>C36-D36</f>
        <v>35000</v>
      </c>
      <c r="F36" s="28">
        <v>1</v>
      </c>
      <c r="G36" s="69">
        <f>D36*F36</f>
        <v>4925</v>
      </c>
      <c r="H36" s="69">
        <f t="shared" si="0"/>
        <v>39925</v>
      </c>
    </row>
    <row r="37" spans="1:10" s="15" customFormat="1">
      <c r="A37" s="15">
        <v>7</v>
      </c>
      <c r="B37" s="15" t="s">
        <v>364</v>
      </c>
      <c r="C37" s="28">
        <v>37725</v>
      </c>
      <c r="D37" s="28">
        <v>5225</v>
      </c>
      <c r="E37" s="28">
        <f t="shared" si="1"/>
        <v>32500</v>
      </c>
      <c r="F37" s="28">
        <v>1</v>
      </c>
      <c r="G37" s="69">
        <f t="shared" si="2"/>
        <v>5225</v>
      </c>
      <c r="H37" s="69">
        <f t="shared" si="0"/>
        <v>37725</v>
      </c>
    </row>
    <row r="38" spans="1:10" s="15" customFormat="1">
      <c r="A38" s="15">
        <v>8</v>
      </c>
      <c r="B38" s="15" t="s">
        <v>366</v>
      </c>
      <c r="C38" s="28">
        <v>36725</v>
      </c>
      <c r="D38" s="28">
        <v>5225</v>
      </c>
      <c r="E38" s="28">
        <f t="shared" si="1"/>
        <v>31500</v>
      </c>
      <c r="F38" s="28">
        <v>1</v>
      </c>
      <c r="G38" s="69">
        <f t="shared" si="2"/>
        <v>5225</v>
      </c>
      <c r="H38" s="69">
        <f t="shared" si="0"/>
        <v>36725</v>
      </c>
    </row>
    <row r="39" spans="1:10" s="15" customFormat="1">
      <c r="C39" s="28"/>
      <c r="D39" s="28"/>
      <c r="E39" s="28"/>
      <c r="F39" s="28"/>
      <c r="G39" s="69"/>
      <c r="H39" s="69"/>
    </row>
    <row r="40" spans="1:10" s="15" customFormat="1">
      <c r="E40" s="28">
        <f>C40-D40</f>
        <v>0</v>
      </c>
      <c r="F40" s="70" t="s">
        <v>214</v>
      </c>
      <c r="G40" s="69"/>
      <c r="H40" s="71">
        <f>SUM(H31:H38)</f>
        <v>5838375</v>
      </c>
    </row>
    <row r="41" spans="1:10" s="15" customFormat="1">
      <c r="E41" s="28">
        <f>C41-D41</f>
        <v>0</v>
      </c>
      <c r="F41" s="70" t="s">
        <v>210</v>
      </c>
      <c r="G41" s="69"/>
      <c r="H41" s="69">
        <f>SUM(G31:G38)</f>
        <v>807375</v>
      </c>
    </row>
    <row r="42" spans="1:10" s="15" customFormat="1">
      <c r="E42" s="28">
        <f>C42-D42</f>
        <v>0</v>
      </c>
      <c r="F42" s="65" t="s">
        <v>219</v>
      </c>
      <c r="G42" s="69"/>
      <c r="H42" s="72">
        <f>H40-H41</f>
        <v>5031000</v>
      </c>
      <c r="J42" s="15" t="s">
        <v>339</v>
      </c>
    </row>
    <row r="43" spans="1:10" s="15" customFormat="1"/>
    <row r="44" spans="1:10" s="15" customFormat="1">
      <c r="F44" s="15" t="s">
        <v>798</v>
      </c>
    </row>
    <row r="45" spans="1:10" s="15" customFormat="1"/>
  </sheetData>
  <mergeCells count="2">
    <mergeCell ref="A4:H4"/>
    <mergeCell ref="A25:H25"/>
  </mergeCells>
  <pageMargins left="0.7" right="0.7" top="0.75" bottom="0.75" header="0.3" footer="0.3"/>
  <pageSetup scale="74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showGridLines="0" workbookViewId="0">
      <pane ySplit="3" topLeftCell="A40" activePane="bottomLeft" state="frozen"/>
      <selection pane="bottomLeft" activeCell="E24" sqref="E24"/>
    </sheetView>
  </sheetViews>
  <sheetFormatPr defaultRowHeight="15"/>
  <cols>
    <col min="1" max="1" width="11.140625" style="15" customWidth="1"/>
    <col min="2" max="2" width="14.140625" style="15" customWidth="1"/>
    <col min="3" max="3" width="16.140625" style="15" customWidth="1"/>
    <col min="4" max="4" width="21" style="15" customWidth="1"/>
    <col min="5" max="5" width="13.42578125" style="15" customWidth="1"/>
    <col min="6" max="6" width="9.140625" style="15"/>
    <col min="7" max="7" width="14.42578125" style="15" bestFit="1" customWidth="1"/>
    <col min="8" max="8" width="16.7109375" style="15" bestFit="1" customWidth="1"/>
    <col min="9" max="16384" width="9.140625" style="15"/>
  </cols>
  <sheetData>
    <row r="1" spans="1:10">
      <c r="A1" s="65" t="s">
        <v>206</v>
      </c>
      <c r="H1" s="15" t="s">
        <v>262</v>
      </c>
      <c r="I1" s="18" t="s">
        <v>566</v>
      </c>
    </row>
    <row r="2" spans="1:10">
      <c r="A2" s="15" t="s">
        <v>207</v>
      </c>
      <c r="H2" s="15" t="s">
        <v>263</v>
      </c>
      <c r="I2" s="15" t="s">
        <v>266</v>
      </c>
    </row>
    <row r="3" spans="1:10">
      <c r="H3" s="15" t="s">
        <v>264</v>
      </c>
      <c r="I3" s="18" t="s">
        <v>567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/>
    <row r="6" spans="1:10" s="37" customFormat="1">
      <c r="A6" s="37" t="s">
        <v>3</v>
      </c>
      <c r="B6" s="37" t="s">
        <v>561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539</v>
      </c>
      <c r="C10" s="40">
        <v>74000</v>
      </c>
      <c r="D10" s="40">
        <v>8900</v>
      </c>
      <c r="E10" s="40">
        <f>C10-D10</f>
        <v>65100</v>
      </c>
      <c r="F10" s="40">
        <v>14</v>
      </c>
      <c r="G10" s="42">
        <f>D10*F10</f>
        <v>124600</v>
      </c>
      <c r="H10" s="42">
        <f>C10*F10</f>
        <v>1036000</v>
      </c>
    </row>
    <row r="11" spans="1:10" s="37" customFormat="1">
      <c r="A11" s="37">
        <v>2</v>
      </c>
      <c r="B11" s="37" t="s">
        <v>186</v>
      </c>
      <c r="C11" s="40">
        <v>86000</v>
      </c>
      <c r="D11" s="40">
        <v>8650</v>
      </c>
      <c r="E11" s="40">
        <f>C11-D11</f>
        <v>77350</v>
      </c>
      <c r="F11" s="40">
        <v>15</v>
      </c>
      <c r="G11" s="42">
        <f>D11*F11</f>
        <v>129750</v>
      </c>
      <c r="H11" s="42">
        <f>C11*F11</f>
        <v>1290000</v>
      </c>
    </row>
    <row r="12" spans="1:10" s="37" customFormat="1">
      <c r="C12" s="40"/>
      <c r="D12" s="40"/>
      <c r="E12" s="40"/>
      <c r="F12" s="40"/>
      <c r="G12" s="42"/>
      <c r="H12" s="42"/>
    </row>
    <row r="13" spans="1:10" s="37" customFormat="1">
      <c r="E13" s="40">
        <f>C13-D13</f>
        <v>0</v>
      </c>
      <c r="F13" s="43" t="s">
        <v>214</v>
      </c>
      <c r="G13" s="42"/>
      <c r="H13" s="44">
        <f>SUM(H10:H11)</f>
        <v>2326000</v>
      </c>
    </row>
    <row r="14" spans="1:10" s="37" customFormat="1">
      <c r="E14" s="40">
        <f>C14-D14</f>
        <v>0</v>
      </c>
      <c r="F14" s="43" t="s">
        <v>210</v>
      </c>
      <c r="G14" s="42"/>
      <c r="H14" s="42">
        <f>SUM(G10:G11)</f>
        <v>254350</v>
      </c>
    </row>
    <row r="15" spans="1:10" s="37" customFormat="1">
      <c r="E15" s="40">
        <f>C15-D15</f>
        <v>0</v>
      </c>
      <c r="F15" s="45" t="s">
        <v>219</v>
      </c>
      <c r="G15" s="42"/>
      <c r="H15" s="46">
        <f>H13-H14</f>
        <v>2071650</v>
      </c>
      <c r="J15" s="37" t="s">
        <v>330</v>
      </c>
    </row>
    <row r="16" spans="1:10" s="37" customFormat="1"/>
    <row r="17" spans="1:8" s="37" customFormat="1">
      <c r="F17" s="37" t="s">
        <v>560</v>
      </c>
    </row>
    <row r="18" spans="1:8" s="26" customFormat="1"/>
    <row r="19" spans="1:8" s="37" customFormat="1">
      <c r="A19" s="105" t="s">
        <v>215</v>
      </c>
      <c r="B19" s="105"/>
      <c r="C19" s="105"/>
      <c r="D19" s="105"/>
      <c r="E19" s="105"/>
      <c r="F19" s="105"/>
      <c r="G19" s="105"/>
      <c r="H19" s="105"/>
    </row>
    <row r="20" spans="1:8" s="37" customFormat="1"/>
    <row r="21" spans="1:8" s="37" customFormat="1">
      <c r="A21" s="37" t="s">
        <v>3</v>
      </c>
      <c r="B21" s="37" t="s">
        <v>561</v>
      </c>
    </row>
    <row r="22" spans="1:8" s="37" customFormat="1">
      <c r="A22" s="37" t="s">
        <v>208</v>
      </c>
      <c r="B22" s="37" t="s">
        <v>217</v>
      </c>
    </row>
    <row r="23" spans="1:8" s="37" customFormat="1"/>
    <row r="24" spans="1:8" s="37" customFormat="1">
      <c r="A24" s="38" t="s">
        <v>4</v>
      </c>
      <c r="B24" s="38" t="s">
        <v>209</v>
      </c>
      <c r="C24" s="38" t="s">
        <v>5</v>
      </c>
      <c r="D24" s="38" t="s">
        <v>210</v>
      </c>
      <c r="E24" s="38" t="s">
        <v>211</v>
      </c>
      <c r="F24" s="38" t="s">
        <v>212</v>
      </c>
      <c r="G24" s="38" t="s">
        <v>218</v>
      </c>
      <c r="H24" s="38" t="s">
        <v>213</v>
      </c>
    </row>
    <row r="25" spans="1:8" s="37" customFormat="1">
      <c r="A25" s="38">
        <v>1</v>
      </c>
      <c r="B25" s="37" t="s">
        <v>598</v>
      </c>
      <c r="C25" s="40">
        <v>62000</v>
      </c>
      <c r="D25" s="40">
        <v>8350</v>
      </c>
      <c r="E25" s="40">
        <f t="shared" ref="E25:E31" si="0">C25-D25</f>
        <v>53650</v>
      </c>
      <c r="F25" s="86">
        <v>15</v>
      </c>
      <c r="G25" s="42">
        <f t="shared" ref="G25:G31" si="1">D25*F25</f>
        <v>125250</v>
      </c>
      <c r="H25" s="42">
        <f t="shared" ref="H25:H31" si="2">C25*F25</f>
        <v>930000</v>
      </c>
    </row>
    <row r="26" spans="1:8" s="37" customFormat="1">
      <c r="A26" s="38">
        <v>2</v>
      </c>
      <c r="B26" s="37" t="s">
        <v>599</v>
      </c>
      <c r="C26" s="40">
        <v>62000</v>
      </c>
      <c r="D26" s="40">
        <v>8350</v>
      </c>
      <c r="E26" s="40">
        <f t="shared" si="0"/>
        <v>53650</v>
      </c>
      <c r="F26" s="86">
        <v>15</v>
      </c>
      <c r="G26" s="42">
        <f t="shared" si="1"/>
        <v>125250</v>
      </c>
      <c r="H26" s="42">
        <f t="shared" si="2"/>
        <v>930000</v>
      </c>
    </row>
    <row r="27" spans="1:8" s="37" customFormat="1">
      <c r="A27" s="38">
        <v>3</v>
      </c>
      <c r="B27" s="37" t="s">
        <v>600</v>
      </c>
      <c r="C27" s="40">
        <v>62000</v>
      </c>
      <c r="D27" s="40">
        <v>8350</v>
      </c>
      <c r="E27" s="40">
        <f t="shared" si="0"/>
        <v>53650</v>
      </c>
      <c r="F27" s="86">
        <v>15</v>
      </c>
      <c r="G27" s="42">
        <f t="shared" si="1"/>
        <v>125250</v>
      </c>
      <c r="H27" s="42">
        <f t="shared" si="2"/>
        <v>930000</v>
      </c>
    </row>
    <row r="28" spans="1:8" s="37" customFormat="1">
      <c r="A28" s="38">
        <v>4</v>
      </c>
      <c r="B28" s="37" t="s">
        <v>601</v>
      </c>
      <c r="C28" s="40">
        <v>62000</v>
      </c>
      <c r="D28" s="40">
        <v>8350</v>
      </c>
      <c r="E28" s="40">
        <f t="shared" si="0"/>
        <v>53650</v>
      </c>
      <c r="F28" s="86">
        <v>15</v>
      </c>
      <c r="G28" s="42">
        <f t="shared" si="1"/>
        <v>125250</v>
      </c>
      <c r="H28" s="42">
        <f t="shared" si="2"/>
        <v>930000</v>
      </c>
    </row>
    <row r="29" spans="1:8" s="37" customFormat="1">
      <c r="A29" s="38">
        <v>5</v>
      </c>
      <c r="B29" s="37" t="s">
        <v>602</v>
      </c>
      <c r="C29" s="40">
        <v>62000</v>
      </c>
      <c r="D29" s="40">
        <v>8350</v>
      </c>
      <c r="E29" s="40">
        <f t="shared" si="0"/>
        <v>53650</v>
      </c>
      <c r="F29" s="86">
        <v>15</v>
      </c>
      <c r="G29" s="42">
        <f t="shared" si="1"/>
        <v>125250</v>
      </c>
      <c r="H29" s="42">
        <f t="shared" si="2"/>
        <v>930000</v>
      </c>
    </row>
    <row r="30" spans="1:8" s="37" customFormat="1">
      <c r="A30" s="38">
        <v>6</v>
      </c>
      <c r="B30" s="37" t="s">
        <v>603</v>
      </c>
      <c r="C30" s="40">
        <v>62000</v>
      </c>
      <c r="D30" s="40">
        <v>8350</v>
      </c>
      <c r="E30" s="40">
        <f t="shared" si="0"/>
        <v>53650</v>
      </c>
      <c r="F30" s="87">
        <v>15</v>
      </c>
      <c r="G30" s="42">
        <f t="shared" si="1"/>
        <v>125250</v>
      </c>
      <c r="H30" s="42">
        <f t="shared" si="2"/>
        <v>930000</v>
      </c>
    </row>
    <row r="31" spans="1:8" s="37" customFormat="1">
      <c r="A31" s="38">
        <v>7</v>
      </c>
      <c r="B31" s="37" t="s">
        <v>604</v>
      </c>
      <c r="C31" s="40">
        <v>78000</v>
      </c>
      <c r="D31" s="40">
        <v>8900</v>
      </c>
      <c r="E31" s="40">
        <f t="shared" si="0"/>
        <v>69100</v>
      </c>
      <c r="F31" s="87">
        <v>15</v>
      </c>
      <c r="G31" s="42">
        <f t="shared" si="1"/>
        <v>133500</v>
      </c>
      <c r="H31" s="42">
        <f t="shared" si="2"/>
        <v>1170000</v>
      </c>
    </row>
    <row r="32" spans="1:8" s="37" customFormat="1">
      <c r="C32" s="40"/>
      <c r="D32" s="40"/>
      <c r="E32" s="40"/>
      <c r="F32" s="40"/>
      <c r="G32" s="42"/>
      <c r="H32" s="42"/>
    </row>
    <row r="33" spans="1:10" s="37" customFormat="1">
      <c r="E33" s="40">
        <f>C33-D33</f>
        <v>0</v>
      </c>
      <c r="F33" s="43" t="s">
        <v>214</v>
      </c>
      <c r="G33" s="42"/>
      <c r="H33" s="44">
        <f>SUM(H25:H31)</f>
        <v>6750000</v>
      </c>
    </row>
    <row r="34" spans="1:10" s="37" customFormat="1">
      <c r="E34" s="40">
        <f>C34-D34</f>
        <v>0</v>
      </c>
      <c r="F34" s="43" t="s">
        <v>210</v>
      </c>
      <c r="G34" s="42"/>
      <c r="H34" s="42">
        <f>SUM(G25:G31)</f>
        <v>885000</v>
      </c>
    </row>
    <row r="35" spans="1:10" s="37" customFormat="1">
      <c r="E35" s="40">
        <f>C35-D35</f>
        <v>0</v>
      </c>
      <c r="F35" s="45" t="s">
        <v>219</v>
      </c>
      <c r="G35" s="42"/>
      <c r="H35" s="46">
        <f>H33-H34</f>
        <v>5865000</v>
      </c>
      <c r="J35" s="37" t="s">
        <v>634</v>
      </c>
    </row>
    <row r="36" spans="1:10" s="37" customFormat="1"/>
    <row r="37" spans="1:10" s="37" customFormat="1">
      <c r="F37" s="37" t="s">
        <v>655</v>
      </c>
    </row>
    <row r="38" spans="1:10" s="26" customFormat="1"/>
    <row r="40" spans="1:10">
      <c r="A40" s="104" t="s">
        <v>215</v>
      </c>
      <c r="B40" s="104"/>
      <c r="C40" s="104"/>
      <c r="D40" s="104"/>
      <c r="E40" s="104"/>
      <c r="F40" s="104"/>
      <c r="G40" s="104"/>
      <c r="H40" s="104"/>
    </row>
    <row r="42" spans="1:10">
      <c r="A42" s="15" t="s">
        <v>3</v>
      </c>
      <c r="B42" s="15" t="s">
        <v>561</v>
      </c>
    </row>
    <row r="43" spans="1:10">
      <c r="A43" s="15" t="s">
        <v>208</v>
      </c>
      <c r="B43" s="15" t="s">
        <v>217</v>
      </c>
    </row>
    <row r="45" spans="1:10">
      <c r="A45" s="68" t="s">
        <v>4</v>
      </c>
      <c r="B45" s="68" t="s">
        <v>209</v>
      </c>
      <c r="C45" s="68" t="s">
        <v>5</v>
      </c>
      <c r="D45" s="68" t="s">
        <v>210</v>
      </c>
      <c r="E45" s="68" t="s">
        <v>211</v>
      </c>
      <c r="F45" s="68" t="s">
        <v>212</v>
      </c>
      <c r="G45" s="68" t="s">
        <v>218</v>
      </c>
      <c r="H45" s="68" t="s">
        <v>213</v>
      </c>
    </row>
    <row r="46" spans="1:10">
      <c r="A46" s="68">
        <v>1</v>
      </c>
      <c r="B46" s="15" t="s">
        <v>598</v>
      </c>
      <c r="C46" s="28">
        <v>62000</v>
      </c>
      <c r="D46" s="28">
        <v>8350</v>
      </c>
      <c r="E46" s="28">
        <f>C46-D46</f>
        <v>53650</v>
      </c>
      <c r="F46" s="84">
        <v>15</v>
      </c>
      <c r="G46" s="69">
        <f>D46*F46</f>
        <v>125250</v>
      </c>
      <c r="H46" s="69">
        <f>C46*F46</f>
        <v>930000</v>
      </c>
    </row>
    <row r="47" spans="1:10">
      <c r="A47" s="68"/>
      <c r="C47" s="28"/>
      <c r="D47" s="28"/>
      <c r="E47" s="28"/>
      <c r="F47" s="84"/>
      <c r="G47" s="69"/>
      <c r="H47" s="69"/>
    </row>
    <row r="48" spans="1:10">
      <c r="E48" s="28">
        <f>C48-D48</f>
        <v>0</v>
      </c>
      <c r="F48" s="70" t="s">
        <v>214</v>
      </c>
      <c r="G48" s="69"/>
      <c r="H48" s="71">
        <f>SUM(H46:H46)</f>
        <v>930000</v>
      </c>
    </row>
    <row r="49" spans="5:10">
      <c r="E49" s="28">
        <f>C49-D49</f>
        <v>0</v>
      </c>
      <c r="F49" s="70" t="s">
        <v>210</v>
      </c>
      <c r="G49" s="69"/>
      <c r="H49" s="69">
        <f>SUM(G46:G46)</f>
        <v>125250</v>
      </c>
    </row>
    <row r="50" spans="5:10">
      <c r="E50" s="28">
        <f>C50-D50</f>
        <v>0</v>
      </c>
      <c r="F50" s="65" t="s">
        <v>219</v>
      </c>
      <c r="G50" s="69"/>
      <c r="H50" s="72">
        <f>H48-H49</f>
        <v>804750</v>
      </c>
      <c r="J50" s="15" t="s">
        <v>339</v>
      </c>
    </row>
    <row r="52" spans="5:10">
      <c r="F52" s="15" t="s">
        <v>798</v>
      </c>
    </row>
  </sheetData>
  <mergeCells count="3">
    <mergeCell ref="A4:H4"/>
    <mergeCell ref="A19:H19"/>
    <mergeCell ref="A40:H40"/>
  </mergeCells>
  <pageMargins left="0.7" right="0.7" top="0.75" bottom="0.75" header="0.3" footer="0.3"/>
  <pageSetup scale="74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I16" sqref="I16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812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815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814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55</v>
      </c>
      <c r="C10" s="28">
        <v>63350</v>
      </c>
      <c r="D10" s="28">
        <v>8350</v>
      </c>
      <c r="E10" s="28">
        <f>C10-D10</f>
        <v>55000</v>
      </c>
      <c r="F10" s="15">
        <v>12</v>
      </c>
      <c r="G10" s="69">
        <f>D10*F10</f>
        <v>100200</v>
      </c>
      <c r="H10" s="69">
        <f>C10*F10</f>
        <v>760200</v>
      </c>
    </row>
    <row r="11" spans="1:10" s="15" customFormat="1">
      <c r="A11" s="15">
        <v>2</v>
      </c>
      <c r="B11" s="15" t="s">
        <v>56</v>
      </c>
      <c r="C11" s="28">
        <v>63350</v>
      </c>
      <c r="D11" s="28">
        <v>8350</v>
      </c>
      <c r="E11" s="28">
        <f>C11-D11</f>
        <v>55000</v>
      </c>
      <c r="F11" s="15">
        <v>14</v>
      </c>
      <c r="G11" s="69">
        <f>D11*F11</f>
        <v>116900</v>
      </c>
      <c r="H11" s="69">
        <f>C11*F11</f>
        <v>886900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SUM(H10:H12)</f>
        <v>1647100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217100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1430000</v>
      </c>
      <c r="J15" s="15" t="s">
        <v>533</v>
      </c>
    </row>
    <row r="16" spans="1:10" s="15" customFormat="1"/>
    <row r="17" spans="6:6" s="15" customFormat="1">
      <c r="F17" s="15" t="s">
        <v>798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B7" sqref="B7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810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811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813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727</v>
      </c>
      <c r="C10" s="28">
        <v>130000</v>
      </c>
      <c r="D10" s="28">
        <v>9150</v>
      </c>
      <c r="E10" s="28">
        <f>C10-D10</f>
        <v>120850</v>
      </c>
      <c r="F10" s="15">
        <v>15</v>
      </c>
      <c r="G10" s="69">
        <f>D10*F10</f>
        <v>137250</v>
      </c>
      <c r="H10" s="69">
        <f>C10*F10</f>
        <v>1950000</v>
      </c>
    </row>
    <row r="11" spans="1:10" s="15" customFormat="1">
      <c r="A11" s="15">
        <v>2</v>
      </c>
      <c r="B11" s="15" t="s">
        <v>728</v>
      </c>
      <c r="C11" s="28">
        <v>137500</v>
      </c>
      <c r="D11" s="28">
        <v>9150</v>
      </c>
      <c r="E11" s="28">
        <f>C11-D11</f>
        <v>128350</v>
      </c>
      <c r="F11" s="15">
        <v>15</v>
      </c>
      <c r="G11" s="69">
        <f>D11*F11</f>
        <v>137250</v>
      </c>
      <c r="H11" s="69">
        <f>C11*F11</f>
        <v>2062500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SUM(H10:H12)</f>
        <v>4012500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274500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3738000</v>
      </c>
      <c r="J15" s="15" t="s">
        <v>533</v>
      </c>
    </row>
    <row r="16" spans="1:10" s="15" customFormat="1"/>
    <row r="17" spans="6:6" s="15" customFormat="1">
      <c r="F17" s="15" t="s">
        <v>798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workbookViewId="0">
      <pane ySplit="3" topLeftCell="A4" activePane="bottomLeft" state="frozen"/>
      <selection pane="bottomLeft" activeCell="I15" sqref="I15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804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808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807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192</v>
      </c>
      <c r="C10" s="28">
        <v>70000</v>
      </c>
      <c r="D10" s="28">
        <v>8900</v>
      </c>
      <c r="E10" s="28">
        <f>C10-D10</f>
        <v>61100</v>
      </c>
      <c r="F10" s="15">
        <v>13</v>
      </c>
      <c r="G10" s="69">
        <f>D10*F10</f>
        <v>115700</v>
      </c>
      <c r="H10" s="69">
        <f>C10*F10</f>
        <v>910000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SUM(H10:H10)</f>
        <v>910000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115700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794300</v>
      </c>
      <c r="J14" s="15" t="s">
        <v>533</v>
      </c>
    </row>
    <row r="15" spans="1:10" s="15" customFormat="1"/>
    <row r="16" spans="1:10" s="15" customFormat="1">
      <c r="F16" s="15" t="s">
        <v>798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showGridLines="0" workbookViewId="0">
      <pane ySplit="3" topLeftCell="A19" activePane="bottomLeft" state="frozen"/>
      <selection pane="bottomLeft" activeCell="D35" sqref="D35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>
      <c r="A1" s="17" t="s">
        <v>206</v>
      </c>
      <c r="H1" s="14" t="s">
        <v>262</v>
      </c>
      <c r="I1" s="18" t="s">
        <v>1136</v>
      </c>
    </row>
    <row r="2" spans="1:10">
      <c r="A2" s="14" t="s">
        <v>207</v>
      </c>
      <c r="H2" s="14" t="s">
        <v>263</v>
      </c>
      <c r="I2" s="14" t="s">
        <v>266</v>
      </c>
    </row>
    <row r="3" spans="1:10">
      <c r="H3" s="14" t="s">
        <v>264</v>
      </c>
      <c r="I3" s="18" t="s">
        <v>1135</v>
      </c>
    </row>
    <row r="4" spans="1:10">
      <c r="A4" s="106" t="s">
        <v>215</v>
      </c>
      <c r="B4" s="106"/>
      <c r="C4" s="106"/>
      <c r="D4" s="106"/>
      <c r="E4" s="106"/>
      <c r="F4" s="106"/>
      <c r="G4" s="106"/>
      <c r="H4" s="106"/>
    </row>
    <row r="5" spans="1:10" ht="9" customHeight="1"/>
    <row r="6" spans="1:10">
      <c r="A6" s="14" t="s">
        <v>3</v>
      </c>
      <c r="B6" s="14" t="s">
        <v>390</v>
      </c>
    </row>
    <row r="7" spans="1:10">
      <c r="A7" s="14" t="s">
        <v>208</v>
      </c>
      <c r="B7" s="14" t="s">
        <v>217</v>
      </c>
    </row>
    <row r="9" spans="1:10">
      <c r="A9" s="19" t="s">
        <v>4</v>
      </c>
      <c r="B9" s="19" t="s">
        <v>209</v>
      </c>
      <c r="C9" s="19" t="s">
        <v>5</v>
      </c>
      <c r="D9" s="19" t="s">
        <v>210</v>
      </c>
      <c r="E9" s="19" t="s">
        <v>211</v>
      </c>
      <c r="F9" s="19" t="s">
        <v>212</v>
      </c>
      <c r="G9" s="19" t="s">
        <v>218</v>
      </c>
      <c r="H9" s="19" t="s">
        <v>213</v>
      </c>
    </row>
    <row r="10" spans="1:10">
      <c r="A10" s="14">
        <v>1</v>
      </c>
      <c r="B10" s="15" t="s">
        <v>391</v>
      </c>
      <c r="C10" s="28">
        <v>85000</v>
      </c>
      <c r="D10" s="28">
        <v>5000</v>
      </c>
      <c r="E10" s="16">
        <f>C10-D10</f>
        <v>80000</v>
      </c>
      <c r="F10" s="28">
        <v>36</v>
      </c>
      <c r="G10" s="20">
        <f>D10*F10</f>
        <v>180000</v>
      </c>
      <c r="H10" s="20">
        <f>C10*F10</f>
        <v>3060000</v>
      </c>
    </row>
    <row r="11" spans="1:10">
      <c r="B11" s="15"/>
      <c r="C11" s="28"/>
      <c r="D11" s="28"/>
      <c r="E11" s="16"/>
      <c r="F11" s="28"/>
      <c r="G11" s="20"/>
      <c r="H11" s="20"/>
    </row>
    <row r="12" spans="1:10">
      <c r="E12" s="16">
        <f>C12-D12</f>
        <v>0</v>
      </c>
      <c r="F12" s="22" t="s">
        <v>214</v>
      </c>
      <c r="G12" s="20"/>
      <c r="H12" s="23">
        <f>SUM(H10:H10)</f>
        <v>3060000</v>
      </c>
    </row>
    <row r="13" spans="1:10">
      <c r="E13" s="16">
        <f>C13-D13</f>
        <v>0</v>
      </c>
      <c r="F13" s="22" t="s">
        <v>210</v>
      </c>
      <c r="G13" s="20"/>
      <c r="H13" s="20">
        <f>SUM(G10:G10)</f>
        <v>180000</v>
      </c>
    </row>
    <row r="14" spans="1:10">
      <c r="E14" s="16">
        <f>C14-D14</f>
        <v>0</v>
      </c>
      <c r="F14" s="17" t="s">
        <v>219</v>
      </c>
      <c r="G14" s="20"/>
      <c r="H14" s="24">
        <f>H12-H13</f>
        <v>2880000</v>
      </c>
      <c r="J14" s="14" t="s">
        <v>634</v>
      </c>
    </row>
    <row r="16" spans="1:10">
      <c r="F16" s="14" t="s">
        <v>392</v>
      </c>
    </row>
    <row r="18" spans="1:10" s="33" customFormat="1"/>
    <row r="20" spans="1:10">
      <c r="A20" s="106" t="s">
        <v>215</v>
      </c>
      <c r="B20" s="106"/>
      <c r="C20" s="106"/>
      <c r="D20" s="106"/>
      <c r="E20" s="106"/>
      <c r="F20" s="106"/>
      <c r="G20" s="106"/>
      <c r="H20" s="106"/>
    </row>
    <row r="21" spans="1:10" ht="9" customHeight="1"/>
    <row r="22" spans="1:10">
      <c r="A22" s="14" t="s">
        <v>3</v>
      </c>
      <c r="B22" s="14" t="s">
        <v>390</v>
      </c>
    </row>
    <row r="23" spans="1:10">
      <c r="A23" s="14" t="s">
        <v>208</v>
      </c>
      <c r="B23" s="14" t="s">
        <v>217</v>
      </c>
    </row>
    <row r="25" spans="1:10">
      <c r="A25" s="19" t="s">
        <v>4</v>
      </c>
      <c r="B25" s="19" t="s">
        <v>209</v>
      </c>
      <c r="C25" s="19" t="s">
        <v>5</v>
      </c>
      <c r="D25" s="19" t="s">
        <v>210</v>
      </c>
      <c r="E25" s="19" t="s">
        <v>211</v>
      </c>
      <c r="F25" s="19" t="s">
        <v>212</v>
      </c>
      <c r="G25" s="19" t="s">
        <v>218</v>
      </c>
      <c r="H25" s="19" t="s">
        <v>213</v>
      </c>
    </row>
    <row r="26" spans="1:10">
      <c r="A26" s="14">
        <v>1</v>
      </c>
      <c r="B26" s="15" t="s">
        <v>1109</v>
      </c>
      <c r="C26" s="28">
        <v>80000</v>
      </c>
      <c r="D26" s="28">
        <v>5000</v>
      </c>
      <c r="E26" s="16">
        <f>C26-D26</f>
        <v>75000</v>
      </c>
      <c r="F26" s="28">
        <v>36</v>
      </c>
      <c r="G26" s="20">
        <f>D26*F26</f>
        <v>180000</v>
      </c>
      <c r="H26" s="20">
        <f>C26*F26</f>
        <v>2880000</v>
      </c>
    </row>
    <row r="27" spans="1:10">
      <c r="B27" s="15"/>
      <c r="C27" s="28"/>
      <c r="D27" s="28"/>
      <c r="E27" s="16"/>
      <c r="F27" s="28"/>
      <c r="G27" s="20"/>
      <c r="H27" s="20"/>
    </row>
    <row r="28" spans="1:10">
      <c r="E28" s="16">
        <f>C28-D28</f>
        <v>0</v>
      </c>
      <c r="F28" s="22" t="s">
        <v>214</v>
      </c>
      <c r="G28" s="20"/>
      <c r="H28" s="23">
        <f>SUM(H26:H26)</f>
        <v>2880000</v>
      </c>
    </row>
    <row r="29" spans="1:10">
      <c r="E29" s="16">
        <f>C29-D29</f>
        <v>0</v>
      </c>
      <c r="F29" s="22" t="s">
        <v>210</v>
      </c>
      <c r="G29" s="20"/>
      <c r="H29" s="20">
        <f>SUM(G26:G26)</f>
        <v>180000</v>
      </c>
    </row>
    <row r="30" spans="1:10">
      <c r="E30" s="16">
        <f>C30-D30</f>
        <v>0</v>
      </c>
      <c r="F30" s="17" t="s">
        <v>219</v>
      </c>
      <c r="G30" s="20"/>
      <c r="H30" s="24">
        <f>H28-H29</f>
        <v>2700000</v>
      </c>
      <c r="J30" s="14" t="s">
        <v>339</v>
      </c>
    </row>
    <row r="32" spans="1:10">
      <c r="F32" s="14" t="s">
        <v>1132</v>
      </c>
    </row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B7" sqref="B7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802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803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805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739</v>
      </c>
      <c r="C10" s="28">
        <v>73350</v>
      </c>
      <c r="D10" s="28">
        <v>8350</v>
      </c>
      <c r="E10" s="28">
        <f>C10-D10</f>
        <v>65000</v>
      </c>
      <c r="F10" s="15">
        <v>14</v>
      </c>
      <c r="G10" s="69">
        <f>D10*F10</f>
        <v>116900</v>
      </c>
      <c r="H10" s="69">
        <f>C10*F10</f>
        <v>1026900</v>
      </c>
    </row>
    <row r="11" spans="1:10" s="15" customFormat="1">
      <c r="A11" s="15">
        <v>2</v>
      </c>
      <c r="B11" s="15" t="s">
        <v>132</v>
      </c>
      <c r="C11" s="28">
        <v>93000</v>
      </c>
      <c r="D11" s="28">
        <v>10350</v>
      </c>
      <c r="E11" s="28">
        <f>C11-D11</f>
        <v>82650</v>
      </c>
      <c r="F11" s="15">
        <v>15</v>
      </c>
      <c r="G11" s="69">
        <f>D11*F11</f>
        <v>155250</v>
      </c>
      <c r="H11" s="69">
        <f>C11*F11</f>
        <v>1395000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2421900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272150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2149750</v>
      </c>
      <c r="J15" s="15" t="s">
        <v>533</v>
      </c>
    </row>
    <row r="16" spans="1:10" s="15" customFormat="1"/>
    <row r="17" spans="6:6" s="15" customFormat="1">
      <c r="F17" s="15" t="s">
        <v>798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showGridLines="0" workbookViewId="0">
      <pane ySplit="3" topLeftCell="A4" activePane="bottomLeft" state="frozen"/>
      <selection pane="bottomLeft" activeCell="O11" sqref="O11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799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800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806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729</v>
      </c>
      <c r="C10" s="28">
        <v>60825</v>
      </c>
      <c r="D10" s="28">
        <v>5825</v>
      </c>
      <c r="E10" s="28">
        <f>C10-D10</f>
        <v>55000</v>
      </c>
      <c r="F10" s="15">
        <v>36</v>
      </c>
      <c r="G10" s="69">
        <f>D10*F10</f>
        <v>209700</v>
      </c>
      <c r="H10" s="69">
        <f>C10*F10</f>
        <v>2189700</v>
      </c>
    </row>
    <row r="11" spans="1:10" s="15" customFormat="1">
      <c r="A11" s="15">
        <v>2</v>
      </c>
      <c r="B11" s="15" t="s">
        <v>730</v>
      </c>
      <c r="C11" s="28">
        <v>60825</v>
      </c>
      <c r="D11" s="28">
        <v>5825</v>
      </c>
      <c r="E11" s="28">
        <f>C11-D11</f>
        <v>55000</v>
      </c>
      <c r="F11" s="15">
        <v>33</v>
      </c>
      <c r="G11" s="69">
        <f>D11*F11</f>
        <v>192225</v>
      </c>
      <c r="H11" s="69">
        <f>C11*F11</f>
        <v>2007225</v>
      </c>
    </row>
    <row r="12" spans="1:10" s="15" customFormat="1">
      <c r="A12" s="15">
        <v>3</v>
      </c>
      <c r="B12" s="15" t="s">
        <v>731</v>
      </c>
      <c r="C12" s="28">
        <v>60825</v>
      </c>
      <c r="D12" s="28">
        <v>5825</v>
      </c>
      <c r="E12" s="28">
        <f>C12-D12</f>
        <v>55000</v>
      </c>
      <c r="F12" s="15">
        <v>29</v>
      </c>
      <c r="G12" s="69">
        <f>D12*F12</f>
        <v>168925</v>
      </c>
      <c r="H12" s="69">
        <f>C12*F12</f>
        <v>1763925</v>
      </c>
    </row>
    <row r="13" spans="1:10" s="15" customFormat="1">
      <c r="C13" s="28"/>
      <c r="D13" s="28"/>
      <c r="E13" s="28"/>
      <c r="G13" s="69"/>
      <c r="H13" s="69"/>
    </row>
    <row r="14" spans="1:10" s="15" customFormat="1">
      <c r="E14" s="28">
        <f>C14-D14</f>
        <v>0</v>
      </c>
      <c r="F14" s="70" t="s">
        <v>214</v>
      </c>
      <c r="G14" s="69"/>
      <c r="H14" s="71">
        <f>SUM(H10:H12)</f>
        <v>5960850</v>
      </c>
    </row>
    <row r="15" spans="1:10" s="15" customFormat="1">
      <c r="E15" s="28">
        <f>C15-D15</f>
        <v>0</v>
      </c>
      <c r="F15" s="70" t="s">
        <v>210</v>
      </c>
      <c r="G15" s="69"/>
      <c r="H15" s="69">
        <f>SUM(G10:G12)</f>
        <v>570850</v>
      </c>
    </row>
    <row r="16" spans="1:10" s="15" customFormat="1">
      <c r="E16" s="28">
        <f>C16-D16</f>
        <v>0</v>
      </c>
      <c r="F16" s="65" t="s">
        <v>219</v>
      </c>
      <c r="G16" s="69"/>
      <c r="H16" s="72">
        <f>H14-H15</f>
        <v>5390000</v>
      </c>
      <c r="J16" s="15" t="s">
        <v>634</v>
      </c>
    </row>
    <row r="17" spans="6:6" s="15" customFormat="1"/>
    <row r="18" spans="6:6" s="15" customFormat="1">
      <c r="F18" s="15" t="s">
        <v>798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J16" sqref="J16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709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710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708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61</v>
      </c>
      <c r="C10" s="28">
        <v>57000</v>
      </c>
      <c r="D10" s="28">
        <v>8350</v>
      </c>
      <c r="E10" s="28">
        <f>C10-D10</f>
        <v>48650</v>
      </c>
      <c r="F10" s="15">
        <v>15</v>
      </c>
      <c r="G10" s="69">
        <f>D10*F10</f>
        <v>125250</v>
      </c>
      <c r="H10" s="69">
        <f>C10*F10</f>
        <v>855000</v>
      </c>
    </row>
    <row r="11" spans="1:10" s="15" customFormat="1">
      <c r="A11" s="15">
        <v>2</v>
      </c>
      <c r="B11" s="15" t="s">
        <v>72</v>
      </c>
      <c r="C11" s="28">
        <v>57000</v>
      </c>
      <c r="D11" s="28">
        <v>8350</v>
      </c>
      <c r="E11" s="28">
        <f>C11-D11</f>
        <v>48650</v>
      </c>
      <c r="F11" s="15">
        <v>15</v>
      </c>
      <c r="G11" s="69">
        <f>D11*F11</f>
        <v>125250</v>
      </c>
      <c r="H11" s="69">
        <f>C11*F11</f>
        <v>855000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1710000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250500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1459500</v>
      </c>
      <c r="J15" s="15" t="s">
        <v>634</v>
      </c>
    </row>
    <row r="16" spans="1:10" s="15" customFormat="1"/>
    <row r="17" spans="6:6" s="15" customFormat="1">
      <c r="F17" s="15" t="s">
        <v>697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J15" sqref="J15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706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704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705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703</v>
      </c>
      <c r="C10" s="28">
        <v>88000</v>
      </c>
      <c r="D10" s="28">
        <v>8650</v>
      </c>
      <c r="E10" s="28">
        <f>C10-D10</f>
        <v>79350</v>
      </c>
      <c r="F10" s="15">
        <v>15</v>
      </c>
      <c r="G10" s="69">
        <f>D10*F10</f>
        <v>129750</v>
      </c>
      <c r="H10" s="69">
        <f>C10*F10</f>
        <v>1320000</v>
      </c>
    </row>
    <row r="11" spans="1:10" s="15" customFormat="1">
      <c r="A11" s="15">
        <v>2</v>
      </c>
      <c r="B11" s="15" t="s">
        <v>189</v>
      </c>
      <c r="C11" s="28">
        <v>88000</v>
      </c>
      <c r="D11" s="28">
        <v>8900</v>
      </c>
      <c r="E11" s="28">
        <f>C11-D11</f>
        <v>79100</v>
      </c>
      <c r="F11" s="15">
        <v>15</v>
      </c>
      <c r="G11" s="69">
        <f>D11*F11</f>
        <v>133500</v>
      </c>
      <c r="H11" s="69">
        <f>C11*F11</f>
        <v>1320000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2640000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263250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2376750</v>
      </c>
      <c r="J15" s="15" t="s">
        <v>634</v>
      </c>
    </row>
    <row r="16" spans="1:10" s="15" customFormat="1"/>
    <row r="17" spans="6:6" s="15" customFormat="1">
      <c r="F17" s="15" t="s">
        <v>697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showGridLines="0" workbookViewId="0">
      <pane ySplit="3" topLeftCell="A4" activePane="bottomLeft" state="frozen"/>
      <selection pane="bottomLeft" activeCell="L16" sqref="L16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669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670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668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197</v>
      </c>
      <c r="C10" s="28">
        <v>98000</v>
      </c>
      <c r="D10" s="28">
        <v>8650</v>
      </c>
      <c r="E10" s="28">
        <f>C10-D10</f>
        <v>89350</v>
      </c>
      <c r="F10" s="15">
        <v>15</v>
      </c>
      <c r="G10" s="69">
        <f>D10*F10</f>
        <v>129750</v>
      </c>
      <c r="H10" s="69">
        <f>C10*F10</f>
        <v>1470000</v>
      </c>
    </row>
    <row r="11" spans="1:10" s="15" customFormat="1">
      <c r="A11" s="15">
        <v>2</v>
      </c>
      <c r="B11" s="15" t="s">
        <v>196</v>
      </c>
      <c r="C11" s="28">
        <v>98000</v>
      </c>
      <c r="D11" s="28">
        <v>8650</v>
      </c>
      <c r="E11" s="28">
        <f>C11-D11</f>
        <v>89350</v>
      </c>
      <c r="F11" s="15">
        <v>15</v>
      </c>
      <c r="G11" s="69">
        <f>D11*F11</f>
        <v>129750</v>
      </c>
      <c r="H11" s="69">
        <f>C11*F11</f>
        <v>1470000</v>
      </c>
    </row>
    <row r="12" spans="1:10" s="15" customFormat="1">
      <c r="A12" s="15">
        <v>3</v>
      </c>
      <c r="B12" s="15" t="s">
        <v>198</v>
      </c>
      <c r="C12" s="28">
        <v>98000</v>
      </c>
      <c r="D12" s="28">
        <v>8650</v>
      </c>
      <c r="E12" s="28">
        <f>C12-D12</f>
        <v>89350</v>
      </c>
      <c r="F12" s="15">
        <v>15</v>
      </c>
      <c r="G12" s="69">
        <f>D12*F12</f>
        <v>129750</v>
      </c>
      <c r="H12" s="69">
        <f>C12*F12</f>
        <v>1470000</v>
      </c>
    </row>
    <row r="13" spans="1:10" s="15" customFormat="1">
      <c r="C13" s="28"/>
      <c r="D13" s="28"/>
      <c r="E13" s="28"/>
      <c r="G13" s="69"/>
      <c r="H13" s="69"/>
    </row>
    <row r="14" spans="1:10" s="15" customFormat="1">
      <c r="E14" s="28">
        <f>C14-D14</f>
        <v>0</v>
      </c>
      <c r="F14" s="70" t="s">
        <v>214</v>
      </c>
      <c r="G14" s="69"/>
      <c r="H14" s="71">
        <f>SUM(H10:H12)</f>
        <v>4410000</v>
      </c>
    </row>
    <row r="15" spans="1:10" s="15" customFormat="1">
      <c r="E15" s="28">
        <f>C15-D15</f>
        <v>0</v>
      </c>
      <c r="F15" s="70" t="s">
        <v>210</v>
      </c>
      <c r="G15" s="69"/>
      <c r="H15" s="69">
        <f>SUM(G10:G12)</f>
        <v>389250</v>
      </c>
    </row>
    <row r="16" spans="1:10" s="15" customFormat="1">
      <c r="E16" s="28">
        <f>C16-D16</f>
        <v>0</v>
      </c>
      <c r="F16" s="65" t="s">
        <v>219</v>
      </c>
      <c r="G16" s="69"/>
      <c r="H16" s="72">
        <f>H14-H15</f>
        <v>4020750</v>
      </c>
      <c r="J16" s="15" t="s">
        <v>634</v>
      </c>
    </row>
    <row r="17" spans="6:6" s="15" customFormat="1"/>
    <row r="18" spans="6:6" s="15" customFormat="1">
      <c r="F18" s="15" t="s">
        <v>655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M12" sqref="M1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664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665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666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606</v>
      </c>
      <c r="C10" s="28">
        <v>75000</v>
      </c>
      <c r="D10" s="28">
        <v>8850</v>
      </c>
      <c r="E10" s="28">
        <f>C10-D10</f>
        <v>66150</v>
      </c>
      <c r="F10" s="15">
        <v>15</v>
      </c>
      <c r="G10" s="69">
        <f>D10*F10</f>
        <v>132750</v>
      </c>
      <c r="H10" s="69">
        <f>C10*F10</f>
        <v>1125000</v>
      </c>
    </row>
    <row r="11" spans="1:10" s="15" customFormat="1">
      <c r="A11" s="15">
        <v>2</v>
      </c>
      <c r="B11" s="15" t="s">
        <v>607</v>
      </c>
      <c r="C11" s="28">
        <v>80000</v>
      </c>
      <c r="D11" s="28">
        <v>8850</v>
      </c>
      <c r="E11" s="28">
        <f>C11-D11</f>
        <v>71150</v>
      </c>
      <c r="F11" s="15">
        <v>15</v>
      </c>
      <c r="G11" s="69">
        <f>D11*F11</f>
        <v>132750</v>
      </c>
      <c r="H11" s="69">
        <f>C11*F11</f>
        <v>1200000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2325000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265500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2059500</v>
      </c>
      <c r="J15" s="15" t="s">
        <v>634</v>
      </c>
    </row>
    <row r="16" spans="1:10" s="15" customFormat="1"/>
    <row r="17" spans="6:6" s="15" customFormat="1">
      <c r="F17" s="15" t="s">
        <v>655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workbookViewId="0">
      <pane ySplit="3" topLeftCell="A4" activePane="bottomLeft" state="frozen"/>
      <selection pane="bottomLeft" activeCell="O12" sqref="O1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662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663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661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136</v>
      </c>
      <c r="C10" s="28">
        <v>127500</v>
      </c>
      <c r="D10" s="28">
        <v>9150</v>
      </c>
      <c r="E10" s="28">
        <f>C10-D10</f>
        <v>118350</v>
      </c>
      <c r="F10" s="15">
        <v>15</v>
      </c>
      <c r="G10" s="69">
        <f>D10*F10</f>
        <v>137250</v>
      </c>
      <c r="H10" s="69">
        <f>C10*F10</f>
        <v>1912500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SUM(H10:H10)</f>
        <v>1912500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137250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1775250</v>
      </c>
      <c r="J14" s="15" t="s">
        <v>339</v>
      </c>
    </row>
    <row r="15" spans="1:10" s="15" customFormat="1"/>
    <row r="16" spans="1:10" s="15" customFormat="1">
      <c r="F16" s="15" t="s">
        <v>655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showGridLines="0" workbookViewId="0">
      <pane ySplit="3" topLeftCell="A4" activePane="bottomLeft" state="frozen"/>
      <selection pane="bottomLeft" activeCell="L16" sqref="L16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9" s="15" customFormat="1">
      <c r="A1" s="65" t="s">
        <v>206</v>
      </c>
      <c r="H1" s="15" t="s">
        <v>262</v>
      </c>
      <c r="I1" s="18" t="s">
        <v>659</v>
      </c>
    </row>
    <row r="2" spans="1:9" s="15" customFormat="1">
      <c r="A2" s="15" t="s">
        <v>207</v>
      </c>
      <c r="H2" s="15" t="s">
        <v>263</v>
      </c>
      <c r="I2" s="15" t="s">
        <v>266</v>
      </c>
    </row>
    <row r="3" spans="1:9" s="15" customFormat="1">
      <c r="H3" s="15" t="s">
        <v>264</v>
      </c>
      <c r="I3" s="18" t="s">
        <v>660</v>
      </c>
    </row>
    <row r="4" spans="1:9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9" s="15" customFormat="1" ht="9" customHeight="1"/>
    <row r="6" spans="1:9" s="15" customFormat="1">
      <c r="A6" s="15" t="s">
        <v>3</v>
      </c>
      <c r="B6" s="15" t="s">
        <v>658</v>
      </c>
    </row>
    <row r="7" spans="1:9" s="15" customFormat="1">
      <c r="A7" s="15" t="s">
        <v>208</v>
      </c>
      <c r="B7" s="15" t="s">
        <v>217</v>
      </c>
    </row>
    <row r="8" spans="1:9" s="15" customFormat="1"/>
    <row r="9" spans="1:9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9" s="15" customFormat="1">
      <c r="A10" s="15">
        <v>1</v>
      </c>
      <c r="B10" s="15" t="s">
        <v>593</v>
      </c>
      <c r="C10" s="28">
        <v>76500</v>
      </c>
      <c r="D10" s="28">
        <v>8850</v>
      </c>
      <c r="E10" s="28">
        <f>C10-D10</f>
        <v>67650</v>
      </c>
      <c r="F10" s="15">
        <v>15</v>
      </c>
      <c r="G10" s="69">
        <f>D10*F10</f>
        <v>132750</v>
      </c>
      <c r="H10" s="69">
        <f>C10*F10</f>
        <v>1147500</v>
      </c>
    </row>
    <row r="11" spans="1:9" s="15" customFormat="1">
      <c r="A11" s="15">
        <v>2</v>
      </c>
      <c r="B11" s="15" t="s">
        <v>594</v>
      </c>
      <c r="C11" s="28">
        <v>76000</v>
      </c>
      <c r="D11" s="28">
        <v>8850</v>
      </c>
      <c r="E11" s="28">
        <f>C11-D11</f>
        <v>67150</v>
      </c>
      <c r="F11" s="15">
        <v>15</v>
      </c>
      <c r="G11" s="69">
        <f>D11*F11</f>
        <v>132750</v>
      </c>
      <c r="H11" s="69">
        <f>C11*F11</f>
        <v>1140000</v>
      </c>
    </row>
    <row r="12" spans="1:9" s="15" customFormat="1">
      <c r="A12" s="15">
        <v>3</v>
      </c>
      <c r="B12" s="15" t="s">
        <v>595</v>
      </c>
      <c r="C12" s="28">
        <v>76500</v>
      </c>
      <c r="D12" s="28">
        <v>8850</v>
      </c>
      <c r="E12" s="28">
        <f>C12-D12</f>
        <v>67650</v>
      </c>
      <c r="F12" s="15">
        <v>15</v>
      </c>
      <c r="G12" s="69">
        <f>D12*F12</f>
        <v>132750</v>
      </c>
      <c r="H12" s="69">
        <f>C12*F12</f>
        <v>1147500</v>
      </c>
    </row>
    <row r="13" spans="1:9" s="15" customFormat="1">
      <c r="A13" s="15">
        <v>4</v>
      </c>
      <c r="B13" s="15" t="s">
        <v>596</v>
      </c>
      <c r="C13" s="28">
        <v>76000</v>
      </c>
      <c r="D13" s="28">
        <v>8850</v>
      </c>
      <c r="E13" s="28">
        <f>C13-D13</f>
        <v>67150</v>
      </c>
      <c r="F13" s="28">
        <v>15</v>
      </c>
      <c r="G13" s="69">
        <f>D13*F13</f>
        <v>132750</v>
      </c>
      <c r="H13" s="69">
        <f>C13*F13</f>
        <v>1140000</v>
      </c>
    </row>
    <row r="14" spans="1:9" s="15" customFormat="1">
      <c r="C14" s="28"/>
      <c r="D14" s="28"/>
      <c r="E14" s="28"/>
      <c r="G14" s="69"/>
      <c r="H14" s="69"/>
    </row>
    <row r="15" spans="1:9" s="15" customFormat="1">
      <c r="E15" s="28">
        <f>C15-D15</f>
        <v>0</v>
      </c>
      <c r="F15" s="70" t="s">
        <v>214</v>
      </c>
      <c r="G15" s="69"/>
      <c r="H15" s="71">
        <f>SUM(H10:H13)</f>
        <v>4575000</v>
      </c>
    </row>
    <row r="16" spans="1:9" s="15" customFormat="1">
      <c r="E16" s="28">
        <f>C16-D16</f>
        <v>0</v>
      </c>
      <c r="F16" s="70" t="s">
        <v>210</v>
      </c>
      <c r="G16" s="69"/>
      <c r="H16" s="69">
        <f>SUM(G10:G13)</f>
        <v>531000</v>
      </c>
    </row>
    <row r="17" spans="5:10" s="15" customFormat="1">
      <c r="E17" s="28">
        <f>C17-D17</f>
        <v>0</v>
      </c>
      <c r="F17" s="65" t="s">
        <v>219</v>
      </c>
      <c r="G17" s="69"/>
      <c r="H17" s="72">
        <f>H15-H16</f>
        <v>4044000</v>
      </c>
      <c r="J17" s="15" t="s">
        <v>634</v>
      </c>
    </row>
    <row r="18" spans="5:10" s="15" customFormat="1"/>
    <row r="19" spans="5:10" s="15" customFormat="1">
      <c r="F19" s="15" t="s">
        <v>655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showGridLines="0" workbookViewId="0">
      <pane ySplit="3" topLeftCell="A4" activePane="bottomLeft" state="frozen"/>
      <selection pane="bottomLeft" activeCell="O12" sqref="O1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656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657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654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74</v>
      </c>
      <c r="C10" s="28">
        <v>90000</v>
      </c>
      <c r="D10" s="28">
        <v>3350</v>
      </c>
      <c r="E10" s="28">
        <f>C10-D10</f>
        <v>86650</v>
      </c>
      <c r="F10" s="15">
        <v>15</v>
      </c>
      <c r="G10" s="69">
        <f>D10*F10</f>
        <v>50250</v>
      </c>
      <c r="H10" s="69">
        <f>C10*F10</f>
        <v>1350000</v>
      </c>
    </row>
    <row r="11" spans="1:10" s="15" customFormat="1">
      <c r="A11" s="15">
        <v>2</v>
      </c>
      <c r="B11" s="15" t="s">
        <v>73</v>
      </c>
      <c r="C11" s="28">
        <v>79000</v>
      </c>
      <c r="D11" s="28">
        <v>8350</v>
      </c>
      <c r="E11" s="28">
        <f>C11-D11</f>
        <v>70650</v>
      </c>
      <c r="F11" s="15">
        <v>15</v>
      </c>
      <c r="G11" s="69">
        <f>D11*F11</f>
        <v>125250</v>
      </c>
      <c r="H11" s="69">
        <f>C11*F11</f>
        <v>1185000</v>
      </c>
    </row>
    <row r="12" spans="1:10" s="15" customFormat="1">
      <c r="A12" s="15">
        <v>3</v>
      </c>
      <c r="B12" s="15" t="s">
        <v>59</v>
      </c>
      <c r="C12" s="28">
        <v>86000</v>
      </c>
      <c r="D12" s="28">
        <v>3350</v>
      </c>
      <c r="E12" s="28">
        <f>C12-D12</f>
        <v>82650</v>
      </c>
      <c r="F12" s="15">
        <v>15</v>
      </c>
      <c r="G12" s="69">
        <f>D12*F12</f>
        <v>50250</v>
      </c>
      <c r="H12" s="69">
        <f>C12*F12</f>
        <v>1290000</v>
      </c>
    </row>
    <row r="13" spans="1:10" s="15" customFormat="1">
      <c r="C13" s="28"/>
      <c r="D13" s="28"/>
      <c r="E13" s="28"/>
      <c r="G13" s="69"/>
      <c r="H13" s="69"/>
    </row>
    <row r="14" spans="1:10" s="15" customFormat="1">
      <c r="E14" s="28">
        <f>C14-D14</f>
        <v>0</v>
      </c>
      <c r="F14" s="70" t="s">
        <v>214</v>
      </c>
      <c r="G14" s="69"/>
      <c r="H14" s="71">
        <f>SUM(H10:H12)</f>
        <v>3825000</v>
      </c>
    </row>
    <row r="15" spans="1:10" s="15" customFormat="1">
      <c r="E15" s="28">
        <f>C15-D15</f>
        <v>0</v>
      </c>
      <c r="F15" s="70" t="s">
        <v>210</v>
      </c>
      <c r="G15" s="69"/>
      <c r="H15" s="69">
        <f>SUM(G10:G12)</f>
        <v>225750</v>
      </c>
    </row>
    <row r="16" spans="1:10" s="15" customFormat="1">
      <c r="E16" s="28">
        <f>C16-D16</f>
        <v>0</v>
      </c>
      <c r="F16" s="65" t="s">
        <v>219</v>
      </c>
      <c r="G16" s="69"/>
      <c r="H16" s="72">
        <f>H14-H15</f>
        <v>3599250</v>
      </c>
      <c r="J16" s="15" t="s">
        <v>634</v>
      </c>
    </row>
    <row r="17" spans="6:6" s="15" customFormat="1"/>
    <row r="18" spans="6:6" s="15" customFormat="1">
      <c r="F18" s="15" t="s">
        <v>655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L14" sqref="L14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633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591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632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110</v>
      </c>
      <c r="C10" s="28">
        <v>78750</v>
      </c>
      <c r="D10" s="28">
        <v>5600</v>
      </c>
      <c r="E10" s="28">
        <f>C10-D10</f>
        <v>73150</v>
      </c>
      <c r="F10" s="15">
        <v>36</v>
      </c>
      <c r="G10" s="69">
        <f>D10*F10</f>
        <v>201600</v>
      </c>
      <c r="H10" s="69">
        <f>C10*F10</f>
        <v>2835000</v>
      </c>
    </row>
    <row r="11" spans="1:10" s="15" customFormat="1">
      <c r="A11" s="15">
        <v>2</v>
      </c>
      <c r="B11" s="15" t="s">
        <v>589</v>
      </c>
      <c r="C11" s="28">
        <v>40775</v>
      </c>
      <c r="D11" s="28">
        <v>4750</v>
      </c>
      <c r="E11" s="28">
        <f>C11-D11</f>
        <v>36025</v>
      </c>
      <c r="F11" s="15">
        <v>25</v>
      </c>
      <c r="G11" s="69">
        <f>D11*F11</f>
        <v>118750</v>
      </c>
      <c r="H11" s="69">
        <f>C11*F11</f>
        <v>1019375</v>
      </c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3854375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320350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3534025</v>
      </c>
      <c r="J15" s="15" t="s">
        <v>634</v>
      </c>
    </row>
    <row r="16" spans="1:10" s="15" customFormat="1"/>
    <row r="17" spans="6:6" s="15" customFormat="1">
      <c r="F17" s="15" t="s">
        <v>623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showGridLines="0" workbookViewId="0">
      <pane ySplit="3" topLeftCell="A4" activePane="bottomLeft" state="frozen"/>
      <selection pane="bottomLeft" activeCell="I1" sqref="I1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1140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1141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1134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1110</v>
      </c>
      <c r="C10" s="28">
        <v>49000</v>
      </c>
      <c r="D10" s="28">
        <v>5175</v>
      </c>
      <c r="E10" s="28">
        <f>C10-D10</f>
        <v>43825</v>
      </c>
      <c r="F10" s="15">
        <v>22</v>
      </c>
      <c r="G10" s="69">
        <f>D10*F10</f>
        <v>113850</v>
      </c>
      <c r="H10" s="69">
        <f>C10*F10</f>
        <v>1078000</v>
      </c>
    </row>
    <row r="11" spans="1:10" s="15" customFormat="1">
      <c r="A11" s="15">
        <v>2</v>
      </c>
      <c r="B11" s="15" t="s">
        <v>1111</v>
      </c>
      <c r="C11" s="28">
        <v>66000</v>
      </c>
      <c r="D11" s="28">
        <v>6550</v>
      </c>
      <c r="E11" s="28">
        <f>C11-D11</f>
        <v>59450</v>
      </c>
      <c r="F11" s="15">
        <v>35</v>
      </c>
      <c r="G11" s="69">
        <f>D11*F11</f>
        <v>229250</v>
      </c>
      <c r="H11" s="69">
        <f>C11*F11</f>
        <v>2310000</v>
      </c>
    </row>
    <row r="12" spans="1:10" s="15" customFormat="1">
      <c r="A12" s="15">
        <v>3</v>
      </c>
      <c r="B12" s="15" t="s">
        <v>1112</v>
      </c>
      <c r="C12" s="28">
        <v>65000</v>
      </c>
      <c r="D12" s="28">
        <v>5875</v>
      </c>
      <c r="E12" s="28">
        <f>C12-D12</f>
        <v>59125</v>
      </c>
      <c r="F12" s="15">
        <v>35</v>
      </c>
      <c r="G12" s="69">
        <f>D12*F12</f>
        <v>205625</v>
      </c>
      <c r="H12" s="69">
        <f>C12*F12</f>
        <v>2275000</v>
      </c>
    </row>
    <row r="13" spans="1:10" s="15" customFormat="1">
      <c r="C13" s="28"/>
      <c r="D13" s="28"/>
      <c r="E13" s="28"/>
      <c r="G13" s="69"/>
      <c r="H13" s="69"/>
    </row>
    <row r="14" spans="1:10" s="15" customFormat="1">
      <c r="E14" s="28">
        <f>C14-D14</f>
        <v>0</v>
      </c>
      <c r="F14" s="70" t="s">
        <v>214</v>
      </c>
      <c r="G14" s="69"/>
      <c r="H14" s="71">
        <f>SUM(H10:H12)</f>
        <v>5663000</v>
      </c>
    </row>
    <row r="15" spans="1:10" s="15" customFormat="1">
      <c r="E15" s="28">
        <f>C15-D15</f>
        <v>0</v>
      </c>
      <c r="F15" s="70" t="s">
        <v>210</v>
      </c>
      <c r="G15" s="69"/>
      <c r="H15" s="69">
        <f>SUM(G10:G12)</f>
        <v>548725</v>
      </c>
    </row>
    <row r="16" spans="1:10" s="15" customFormat="1">
      <c r="E16" s="28">
        <f>C16-D16</f>
        <v>0</v>
      </c>
      <c r="F16" s="65" t="s">
        <v>219</v>
      </c>
      <c r="G16" s="69"/>
      <c r="H16" s="72">
        <f>H14-H15</f>
        <v>5114275</v>
      </c>
      <c r="J16" s="15" t="s">
        <v>533</v>
      </c>
    </row>
    <row r="17" spans="6:6" s="15" customFormat="1"/>
    <row r="18" spans="6:6">
      <c r="F18" s="15" t="s">
        <v>1133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showGridLines="0" workbookViewId="0">
      <pane ySplit="3" topLeftCell="A19" activePane="bottomLeft" state="frozen"/>
      <selection pane="bottomLeft" activeCell="A19" sqref="A19:XFD3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9" width="12" style="14" bestFit="1" customWidth="1"/>
    <col min="10" max="16384" width="9.140625" style="14"/>
  </cols>
  <sheetData>
    <row r="1" spans="1:10" s="15" customFormat="1">
      <c r="A1" s="65" t="s">
        <v>206</v>
      </c>
      <c r="H1" s="15" t="s">
        <v>262</v>
      </c>
      <c r="I1" s="66" t="s">
        <v>627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67" t="s">
        <v>628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630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112</v>
      </c>
      <c r="C10" s="40">
        <v>113050</v>
      </c>
      <c r="D10" s="40">
        <v>6800</v>
      </c>
      <c r="E10" s="40">
        <f>C10-D10</f>
        <v>106250</v>
      </c>
      <c r="F10" s="40">
        <v>36</v>
      </c>
      <c r="G10" s="42">
        <f>D10*F10</f>
        <v>244800</v>
      </c>
      <c r="H10" s="42">
        <f>C10*F10</f>
        <v>4069800</v>
      </c>
    </row>
    <row r="11" spans="1:10" s="37" customFormat="1">
      <c r="A11" s="37">
        <v>2</v>
      </c>
      <c r="B11" s="37" t="s">
        <v>111</v>
      </c>
      <c r="C11" s="40">
        <v>101000</v>
      </c>
      <c r="D11" s="40">
        <v>6800</v>
      </c>
      <c r="E11" s="40">
        <f>C11-D11</f>
        <v>94200</v>
      </c>
      <c r="F11" s="40">
        <v>36</v>
      </c>
      <c r="G11" s="42">
        <f>D11*F11</f>
        <v>244800</v>
      </c>
      <c r="H11" s="42">
        <f>C11*F11</f>
        <v>3636000</v>
      </c>
    </row>
    <row r="12" spans="1:10" s="37" customFormat="1">
      <c r="C12" s="40"/>
      <c r="D12" s="40"/>
      <c r="E12" s="40"/>
      <c r="F12" s="40"/>
      <c r="G12" s="42"/>
      <c r="H12" s="42"/>
    </row>
    <row r="13" spans="1:10" s="37" customFormat="1">
      <c r="E13" s="40">
        <f>C13-D13</f>
        <v>0</v>
      </c>
      <c r="F13" s="43" t="s">
        <v>214</v>
      </c>
      <c r="G13" s="42"/>
      <c r="H13" s="44">
        <f>SUM(H10:H11)</f>
        <v>7705800</v>
      </c>
    </row>
    <row r="14" spans="1:10" s="37" customFormat="1">
      <c r="E14" s="40">
        <f>C14-D14</f>
        <v>0</v>
      </c>
      <c r="F14" s="43" t="s">
        <v>210</v>
      </c>
      <c r="G14" s="42"/>
      <c r="H14" s="42">
        <f>SUM(G10:G11)</f>
        <v>489600</v>
      </c>
    </row>
    <row r="15" spans="1:10" s="37" customFormat="1">
      <c r="E15" s="40">
        <f>C15-D15</f>
        <v>0</v>
      </c>
      <c r="F15" s="45" t="s">
        <v>219</v>
      </c>
      <c r="G15" s="42"/>
      <c r="H15" s="46">
        <f>H13-H14</f>
        <v>7216200</v>
      </c>
      <c r="J15" s="37" t="s">
        <v>330</v>
      </c>
    </row>
    <row r="16" spans="1:10" s="37" customFormat="1"/>
    <row r="17" spans="1:10" s="37" customFormat="1">
      <c r="F17" s="37" t="s">
        <v>358</v>
      </c>
    </row>
    <row r="18" spans="1:10" s="33" customFormat="1"/>
    <row r="19" spans="1:10" s="37" customFormat="1"/>
    <row r="20" spans="1:10" s="37" customFormat="1">
      <c r="A20" s="105" t="s">
        <v>215</v>
      </c>
      <c r="B20" s="105"/>
      <c r="C20" s="105"/>
      <c r="D20" s="105"/>
      <c r="E20" s="105"/>
      <c r="F20" s="105"/>
      <c r="G20" s="105"/>
      <c r="H20" s="105"/>
    </row>
    <row r="21" spans="1:10" s="37" customFormat="1" ht="9" customHeight="1"/>
    <row r="22" spans="1:10" s="37" customFormat="1">
      <c r="A22" s="37" t="s">
        <v>3</v>
      </c>
      <c r="B22" s="37" t="s">
        <v>629</v>
      </c>
    </row>
    <row r="23" spans="1:10" s="37" customFormat="1">
      <c r="A23" s="37" t="s">
        <v>208</v>
      </c>
      <c r="B23" s="37" t="s">
        <v>217</v>
      </c>
    </row>
    <row r="24" spans="1:10" s="37" customFormat="1"/>
    <row r="25" spans="1:10" s="37" customFormat="1">
      <c r="A25" s="38" t="s">
        <v>4</v>
      </c>
      <c r="B25" s="38" t="s">
        <v>209</v>
      </c>
      <c r="C25" s="38" t="s">
        <v>5</v>
      </c>
      <c r="D25" s="38" t="s">
        <v>210</v>
      </c>
      <c r="E25" s="38" t="s">
        <v>211</v>
      </c>
      <c r="F25" s="38" t="s">
        <v>212</v>
      </c>
      <c r="G25" s="38" t="s">
        <v>218</v>
      </c>
      <c r="H25" s="38" t="s">
        <v>213</v>
      </c>
    </row>
    <row r="26" spans="1:10" s="37" customFormat="1">
      <c r="A26" s="37">
        <v>1</v>
      </c>
      <c r="B26" s="37" t="s">
        <v>551</v>
      </c>
      <c r="C26" s="40">
        <v>105000</v>
      </c>
      <c r="D26" s="40">
        <v>5800</v>
      </c>
      <c r="E26" s="40">
        <f>C26-D26</f>
        <v>99200</v>
      </c>
      <c r="F26" s="40">
        <v>36</v>
      </c>
      <c r="G26" s="42">
        <f>D26*F26</f>
        <v>208800</v>
      </c>
      <c r="H26" s="42">
        <f>C26*F26</f>
        <v>3780000</v>
      </c>
    </row>
    <row r="27" spans="1:10" s="37" customFormat="1">
      <c r="A27" s="37">
        <v>2</v>
      </c>
      <c r="B27" s="37" t="s">
        <v>552</v>
      </c>
      <c r="C27" s="40">
        <v>105000</v>
      </c>
      <c r="D27" s="40">
        <v>5800</v>
      </c>
      <c r="E27" s="40">
        <f>C27-D27</f>
        <v>99200</v>
      </c>
      <c r="F27" s="40">
        <v>36</v>
      </c>
      <c r="G27" s="42">
        <f>D27*F27</f>
        <v>208800</v>
      </c>
      <c r="H27" s="42">
        <f>C27*F27</f>
        <v>3780000</v>
      </c>
    </row>
    <row r="28" spans="1:10" s="37" customFormat="1">
      <c r="C28" s="40"/>
      <c r="D28" s="40"/>
      <c r="E28" s="40"/>
      <c r="F28" s="40"/>
      <c r="G28" s="42"/>
      <c r="H28" s="42"/>
    </row>
    <row r="29" spans="1:10" s="37" customFormat="1">
      <c r="E29" s="40">
        <f>C29-D29</f>
        <v>0</v>
      </c>
      <c r="F29" s="43" t="s">
        <v>214</v>
      </c>
      <c r="G29" s="42"/>
      <c r="H29" s="44">
        <f>SUM(H26:H27)</f>
        <v>7560000</v>
      </c>
    </row>
    <row r="30" spans="1:10" s="37" customFormat="1">
      <c r="E30" s="40">
        <f>C30-D30</f>
        <v>0</v>
      </c>
      <c r="F30" s="43" t="s">
        <v>210</v>
      </c>
      <c r="G30" s="42"/>
      <c r="H30" s="42">
        <f>SUM(G26:G27)</f>
        <v>417600</v>
      </c>
    </row>
    <row r="31" spans="1:10" s="37" customFormat="1">
      <c r="E31" s="40">
        <f>C31-D31</f>
        <v>0</v>
      </c>
      <c r="F31" s="45" t="s">
        <v>219</v>
      </c>
      <c r="G31" s="42"/>
      <c r="H31" s="46">
        <f>H29-H30</f>
        <v>7142400</v>
      </c>
      <c r="J31" s="37" t="s">
        <v>638</v>
      </c>
    </row>
    <row r="32" spans="1:10" s="37" customFormat="1"/>
    <row r="33" spans="6:6" s="37" customFormat="1">
      <c r="F33" s="37" t="s">
        <v>623</v>
      </c>
    </row>
    <row r="34" spans="6:6" s="15" customFormat="1"/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showGridLines="0" workbookViewId="0">
      <pane ySplit="3" topLeftCell="A16" activePane="bottomLeft" state="frozen"/>
      <selection pane="bottomLeft" activeCell="A19" sqref="A19:XFD33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587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588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483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75</v>
      </c>
      <c r="C10" s="40">
        <v>68650</v>
      </c>
      <c r="D10" s="40">
        <v>7650</v>
      </c>
      <c r="E10" s="40">
        <f>C10-D10</f>
        <v>61000</v>
      </c>
      <c r="F10" s="37">
        <v>36</v>
      </c>
      <c r="G10" s="42">
        <f>D10*F10</f>
        <v>275400</v>
      </c>
      <c r="H10" s="42">
        <f>C10*F10</f>
        <v>2471400</v>
      </c>
    </row>
    <row r="11" spans="1:10" s="37" customFormat="1">
      <c r="C11" s="40"/>
      <c r="D11" s="40"/>
      <c r="E11" s="40"/>
      <c r="G11" s="42"/>
      <c r="H11" s="42"/>
    </row>
    <row r="12" spans="1:10" s="37" customFormat="1">
      <c r="E12" s="40">
        <f>C12-D12</f>
        <v>0</v>
      </c>
      <c r="F12" s="43" t="s">
        <v>214</v>
      </c>
      <c r="G12" s="42"/>
      <c r="H12" s="44">
        <f>SUM(H10:H10)</f>
        <v>2471400</v>
      </c>
    </row>
    <row r="13" spans="1:10" s="37" customFormat="1">
      <c r="E13" s="40">
        <f>C13-D13</f>
        <v>0</v>
      </c>
      <c r="F13" s="43" t="s">
        <v>210</v>
      </c>
      <c r="G13" s="42"/>
      <c r="H13" s="42">
        <f>SUM(G10:G10)</f>
        <v>275400</v>
      </c>
    </row>
    <row r="14" spans="1:10" s="37" customFormat="1">
      <c r="E14" s="40">
        <f>C14-D14</f>
        <v>0</v>
      </c>
      <c r="F14" s="45" t="s">
        <v>219</v>
      </c>
      <c r="G14" s="42"/>
      <c r="H14" s="46">
        <f>H12-H13</f>
        <v>2196000</v>
      </c>
      <c r="J14" s="37" t="s">
        <v>489</v>
      </c>
    </row>
    <row r="15" spans="1:10" s="37" customFormat="1"/>
    <row r="16" spans="1:10" s="37" customFormat="1">
      <c r="F16" s="37" t="s">
        <v>468</v>
      </c>
    </row>
    <row r="17" spans="1:10" s="37" customFormat="1"/>
    <row r="18" spans="1:10" s="26" customFormat="1"/>
    <row r="19" spans="1:10" s="37" customFormat="1"/>
    <row r="20" spans="1:10" s="37" customFormat="1">
      <c r="A20" s="105" t="s">
        <v>215</v>
      </c>
      <c r="B20" s="105"/>
      <c r="C20" s="105"/>
      <c r="D20" s="105"/>
      <c r="E20" s="105"/>
      <c r="F20" s="105"/>
      <c r="G20" s="105"/>
      <c r="H20" s="105"/>
    </row>
    <row r="21" spans="1:10" s="37" customFormat="1" ht="9" customHeight="1"/>
    <row r="22" spans="1:10" s="37" customFormat="1">
      <c r="A22" s="37" t="s">
        <v>3</v>
      </c>
      <c r="B22" s="37" t="s">
        <v>586</v>
      </c>
    </row>
    <row r="23" spans="1:10" s="37" customFormat="1">
      <c r="A23" s="37" t="s">
        <v>208</v>
      </c>
      <c r="B23" s="37" t="s">
        <v>217</v>
      </c>
    </row>
    <row r="24" spans="1:10" s="37" customFormat="1"/>
    <row r="25" spans="1:10" s="37" customFormat="1">
      <c r="A25" s="38" t="s">
        <v>4</v>
      </c>
      <c r="B25" s="38" t="s">
        <v>209</v>
      </c>
      <c r="C25" s="38" t="s">
        <v>5</v>
      </c>
      <c r="D25" s="38" t="s">
        <v>210</v>
      </c>
      <c r="E25" s="38" t="s">
        <v>211</v>
      </c>
      <c r="F25" s="38" t="s">
        <v>212</v>
      </c>
      <c r="G25" s="38" t="s">
        <v>218</v>
      </c>
      <c r="H25" s="38" t="s">
        <v>213</v>
      </c>
    </row>
    <row r="26" spans="1:10" s="37" customFormat="1">
      <c r="A26" s="37">
        <v>1</v>
      </c>
      <c r="B26" s="37" t="s">
        <v>166</v>
      </c>
      <c r="C26" s="40">
        <v>58100</v>
      </c>
      <c r="D26" s="40">
        <v>6100</v>
      </c>
      <c r="E26" s="40">
        <f>C26-D26</f>
        <v>52000</v>
      </c>
      <c r="F26" s="37">
        <v>36</v>
      </c>
      <c r="G26" s="42">
        <f>D26*F26</f>
        <v>219600</v>
      </c>
      <c r="H26" s="42">
        <f>C26*F26</f>
        <v>2091600</v>
      </c>
    </row>
    <row r="27" spans="1:10" s="37" customFormat="1">
      <c r="A27" s="37">
        <v>2</v>
      </c>
      <c r="B27" s="37" t="s">
        <v>119</v>
      </c>
      <c r="C27" s="40">
        <v>81100</v>
      </c>
      <c r="D27" s="40">
        <v>7100</v>
      </c>
      <c r="E27" s="40">
        <f>C27-D27</f>
        <v>74000</v>
      </c>
      <c r="F27" s="37">
        <v>24</v>
      </c>
      <c r="G27" s="42">
        <f>D27*F27</f>
        <v>170400</v>
      </c>
      <c r="H27" s="42">
        <f>C27*F27</f>
        <v>1946400</v>
      </c>
    </row>
    <row r="28" spans="1:10" s="37" customFormat="1">
      <c r="C28" s="40"/>
      <c r="D28" s="40"/>
      <c r="E28" s="40"/>
      <c r="G28" s="42"/>
      <c r="H28" s="42"/>
    </row>
    <row r="29" spans="1:10" s="37" customFormat="1">
      <c r="E29" s="40">
        <f>C29-D29</f>
        <v>0</v>
      </c>
      <c r="F29" s="43" t="s">
        <v>214</v>
      </c>
      <c r="G29" s="42"/>
      <c r="H29" s="44">
        <f>SUM(H26:H27)</f>
        <v>4038000</v>
      </c>
    </row>
    <row r="30" spans="1:10" s="37" customFormat="1">
      <c r="E30" s="40">
        <f>C30-D30</f>
        <v>0</v>
      </c>
      <c r="F30" s="43" t="s">
        <v>210</v>
      </c>
      <c r="G30" s="42"/>
      <c r="H30" s="42">
        <f>SUM(G26:G27)</f>
        <v>390000</v>
      </c>
    </row>
    <row r="31" spans="1:10" s="37" customFormat="1">
      <c r="E31" s="40">
        <f>C31-D31</f>
        <v>0</v>
      </c>
      <c r="F31" s="45" t="s">
        <v>219</v>
      </c>
      <c r="G31" s="42"/>
      <c r="H31" s="46">
        <f>H29-H30</f>
        <v>3648000</v>
      </c>
      <c r="J31" s="37" t="s">
        <v>638</v>
      </c>
    </row>
    <row r="32" spans="1:10" s="37" customFormat="1"/>
    <row r="33" spans="6:6" s="37" customFormat="1">
      <c r="F33" s="37" t="s">
        <v>574</v>
      </c>
    </row>
    <row r="34" spans="6:6" s="15" customFormat="1"/>
    <row r="35" spans="6:6" s="15" customFormat="1"/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workbookViewId="0">
      <pane ySplit="3" topLeftCell="A4" activePane="bottomLeft" state="frozen"/>
      <selection pane="bottomLeft" activeCell="J14" sqref="J14"/>
    </sheetView>
  </sheetViews>
  <sheetFormatPr defaultRowHeight="15"/>
  <cols>
    <col min="1" max="1" width="11.140625" style="15" customWidth="1"/>
    <col min="2" max="2" width="14.140625" style="15" customWidth="1"/>
    <col min="3" max="3" width="16.140625" style="15" customWidth="1"/>
    <col min="4" max="4" width="21" style="15" customWidth="1"/>
    <col min="5" max="5" width="13.42578125" style="15" customWidth="1"/>
    <col min="6" max="6" width="9.140625" style="15"/>
    <col min="7" max="7" width="14.42578125" style="15" bestFit="1" customWidth="1"/>
    <col min="8" max="8" width="16.7109375" style="15" bestFit="1" customWidth="1"/>
    <col min="9" max="16384" width="9.140625" style="15"/>
  </cols>
  <sheetData>
    <row r="1" spans="1:10">
      <c r="A1" s="65" t="s">
        <v>206</v>
      </c>
      <c r="H1" s="15" t="s">
        <v>262</v>
      </c>
      <c r="I1" s="73" t="s">
        <v>579</v>
      </c>
    </row>
    <row r="2" spans="1:10">
      <c r="A2" s="15" t="s">
        <v>207</v>
      </c>
      <c r="H2" s="15" t="s">
        <v>263</v>
      </c>
      <c r="I2" s="15" t="s">
        <v>266</v>
      </c>
    </row>
    <row r="3" spans="1:10">
      <c r="H3" s="15" t="s">
        <v>264</v>
      </c>
      <c r="I3" s="15" t="s">
        <v>580</v>
      </c>
    </row>
    <row r="4" spans="1:10">
      <c r="A4" s="104" t="s">
        <v>215</v>
      </c>
      <c r="B4" s="104"/>
      <c r="C4" s="104"/>
      <c r="D4" s="104"/>
      <c r="E4" s="104"/>
      <c r="F4" s="104"/>
      <c r="G4" s="104"/>
      <c r="H4" s="104"/>
    </row>
    <row r="6" spans="1:10">
      <c r="A6" s="15" t="s">
        <v>3</v>
      </c>
      <c r="B6" s="15" t="s">
        <v>577</v>
      </c>
    </row>
    <row r="7" spans="1:10">
      <c r="A7" s="15" t="s">
        <v>208</v>
      </c>
      <c r="B7" s="15" t="s">
        <v>217</v>
      </c>
    </row>
    <row r="9" spans="1:10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>
      <c r="A10" s="15">
        <v>1</v>
      </c>
      <c r="B10" s="15" t="s">
        <v>545</v>
      </c>
      <c r="C10" s="28">
        <v>72500</v>
      </c>
      <c r="D10" s="28">
        <v>6250</v>
      </c>
      <c r="E10" s="28">
        <f>C10-D10</f>
        <v>66250</v>
      </c>
      <c r="F10" s="28">
        <v>36</v>
      </c>
      <c r="G10" s="69">
        <f>D10*F10</f>
        <v>225000</v>
      </c>
      <c r="H10" s="69">
        <f>C10*F10</f>
        <v>2610000</v>
      </c>
    </row>
    <row r="11" spans="1:10">
      <c r="C11" s="28"/>
      <c r="D11" s="28"/>
      <c r="E11" s="28"/>
      <c r="F11" s="28"/>
      <c r="G11" s="69"/>
      <c r="H11" s="69"/>
    </row>
    <row r="12" spans="1:10">
      <c r="E12" s="28">
        <f>C12-D12</f>
        <v>0</v>
      </c>
      <c r="F12" s="70" t="s">
        <v>214</v>
      </c>
      <c r="G12" s="69"/>
      <c r="H12" s="71">
        <f>SUM(H10:H10)</f>
        <v>2610000</v>
      </c>
    </row>
    <row r="13" spans="1:10">
      <c r="E13" s="28">
        <f>C13-D13</f>
        <v>0</v>
      </c>
      <c r="F13" s="70" t="s">
        <v>210</v>
      </c>
      <c r="G13" s="69"/>
      <c r="H13" s="69">
        <f>SUM(G10:G10)</f>
        <v>225000</v>
      </c>
    </row>
    <row r="14" spans="1:10">
      <c r="E14" s="28">
        <f>C14-D14</f>
        <v>0</v>
      </c>
      <c r="F14" s="65" t="s">
        <v>219</v>
      </c>
      <c r="G14" s="69"/>
      <c r="H14" s="72">
        <f>H12-H13</f>
        <v>2385000</v>
      </c>
      <c r="J14" s="15" t="s">
        <v>330</v>
      </c>
    </row>
    <row r="16" spans="1:10">
      <c r="F16" s="15" t="s">
        <v>574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showGridLines="0" workbookViewId="0">
      <pane ySplit="3" topLeftCell="A4" activePane="bottomLeft" state="frozen"/>
      <selection pane="bottomLeft" activeCell="J14" sqref="J14"/>
    </sheetView>
  </sheetViews>
  <sheetFormatPr defaultRowHeight="15"/>
  <cols>
    <col min="1" max="1" width="11.140625" style="15" customWidth="1"/>
    <col min="2" max="2" width="14.140625" style="15" customWidth="1"/>
    <col min="3" max="3" width="16.140625" style="15" customWidth="1"/>
    <col min="4" max="4" width="21" style="15" customWidth="1"/>
    <col min="5" max="5" width="13.42578125" style="15" customWidth="1"/>
    <col min="6" max="6" width="9.140625" style="15"/>
    <col min="7" max="7" width="14.42578125" style="15" bestFit="1" customWidth="1"/>
    <col min="8" max="8" width="16.7109375" style="15" bestFit="1" customWidth="1"/>
    <col min="9" max="16384" width="9.140625" style="15"/>
  </cols>
  <sheetData>
    <row r="1" spans="1:10">
      <c r="A1" s="65" t="s">
        <v>206</v>
      </c>
      <c r="H1" s="15" t="s">
        <v>262</v>
      </c>
      <c r="I1" s="73" t="s">
        <v>575</v>
      </c>
    </row>
    <row r="2" spans="1:10">
      <c r="A2" s="15" t="s">
        <v>207</v>
      </c>
      <c r="H2" s="15" t="s">
        <v>263</v>
      </c>
      <c r="I2" s="15" t="s">
        <v>266</v>
      </c>
    </row>
    <row r="3" spans="1:10">
      <c r="H3" s="15" t="s">
        <v>264</v>
      </c>
      <c r="I3" s="15" t="s">
        <v>576</v>
      </c>
    </row>
    <row r="4" spans="1:10">
      <c r="A4" s="104" t="s">
        <v>215</v>
      </c>
      <c r="B4" s="104"/>
      <c r="C4" s="104"/>
      <c r="D4" s="104"/>
      <c r="E4" s="104"/>
      <c r="F4" s="104"/>
      <c r="G4" s="104"/>
      <c r="H4" s="104"/>
    </row>
    <row r="6" spans="1:10">
      <c r="A6" s="15" t="s">
        <v>3</v>
      </c>
      <c r="B6" s="15" t="s">
        <v>573</v>
      </c>
    </row>
    <row r="7" spans="1:10">
      <c r="A7" s="15" t="s">
        <v>208</v>
      </c>
      <c r="B7" s="15" t="s">
        <v>217</v>
      </c>
    </row>
    <row r="9" spans="1:10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>
      <c r="A10" s="15">
        <v>1</v>
      </c>
      <c r="B10" s="15" t="s">
        <v>536</v>
      </c>
      <c r="C10" s="28">
        <v>71000</v>
      </c>
      <c r="D10" s="28">
        <v>6000</v>
      </c>
      <c r="E10" s="28">
        <f>C10-D10</f>
        <v>65000</v>
      </c>
      <c r="F10" s="28">
        <v>36</v>
      </c>
      <c r="G10" s="69">
        <f>D10*F10</f>
        <v>216000</v>
      </c>
      <c r="H10" s="69">
        <f>C10*F10</f>
        <v>2556000</v>
      </c>
    </row>
    <row r="11" spans="1:10">
      <c r="C11" s="28"/>
      <c r="D11" s="28"/>
      <c r="E11" s="28"/>
      <c r="F11" s="28"/>
      <c r="G11" s="69"/>
      <c r="H11" s="69"/>
    </row>
    <row r="12" spans="1:10">
      <c r="E12" s="28">
        <f>C12-D12</f>
        <v>0</v>
      </c>
      <c r="F12" s="70" t="s">
        <v>214</v>
      </c>
      <c r="G12" s="69"/>
      <c r="H12" s="71">
        <f>SUM(H10:H10)</f>
        <v>2556000</v>
      </c>
    </row>
    <row r="13" spans="1:10">
      <c r="E13" s="28">
        <f>C13-D13</f>
        <v>0</v>
      </c>
      <c r="F13" s="70" t="s">
        <v>210</v>
      </c>
      <c r="G13" s="69"/>
      <c r="H13" s="69">
        <f>SUM(G10:G10)</f>
        <v>216000</v>
      </c>
    </row>
    <row r="14" spans="1:10">
      <c r="E14" s="28">
        <f>C14-D14</f>
        <v>0</v>
      </c>
      <c r="F14" s="65" t="s">
        <v>219</v>
      </c>
      <c r="G14" s="69"/>
      <c r="H14" s="72">
        <f>H12-H13</f>
        <v>2340000</v>
      </c>
      <c r="J14" s="15" t="s">
        <v>330</v>
      </c>
    </row>
    <row r="16" spans="1:10">
      <c r="F16" s="15" t="s">
        <v>574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showGridLines="0" workbookViewId="0">
      <pane ySplit="3" topLeftCell="A4" activePane="bottomLeft" state="frozen"/>
      <selection pane="bottomLeft" activeCell="J16" sqref="J16"/>
    </sheetView>
  </sheetViews>
  <sheetFormatPr defaultRowHeight="15"/>
  <cols>
    <col min="1" max="1" width="11.140625" style="15" customWidth="1"/>
    <col min="2" max="2" width="14.140625" style="15" customWidth="1"/>
    <col min="3" max="3" width="16.140625" style="15" customWidth="1"/>
    <col min="4" max="4" width="21" style="15" customWidth="1"/>
    <col min="5" max="5" width="13.42578125" style="15" customWidth="1"/>
    <col min="6" max="6" width="9.140625" style="15"/>
    <col min="7" max="7" width="14.42578125" style="15" bestFit="1" customWidth="1"/>
    <col min="8" max="8" width="16.7109375" style="15" bestFit="1" customWidth="1"/>
    <col min="9" max="16384" width="9.140625" style="15"/>
  </cols>
  <sheetData>
    <row r="1" spans="1:10">
      <c r="A1" s="65" t="s">
        <v>206</v>
      </c>
      <c r="H1" s="15" t="s">
        <v>262</v>
      </c>
      <c r="I1" s="73" t="s">
        <v>564</v>
      </c>
    </row>
    <row r="2" spans="1:10">
      <c r="A2" s="15" t="s">
        <v>207</v>
      </c>
      <c r="H2" s="15" t="s">
        <v>263</v>
      </c>
      <c r="I2" s="15" t="s">
        <v>266</v>
      </c>
    </row>
    <row r="3" spans="1:10">
      <c r="H3" s="15" t="s">
        <v>264</v>
      </c>
      <c r="I3" s="73" t="s">
        <v>565</v>
      </c>
    </row>
    <row r="4" spans="1:10">
      <c r="A4" s="104" t="s">
        <v>215</v>
      </c>
      <c r="B4" s="104"/>
      <c r="C4" s="104"/>
      <c r="D4" s="104"/>
      <c r="E4" s="104"/>
      <c r="F4" s="104"/>
      <c r="G4" s="104"/>
      <c r="H4" s="104"/>
    </row>
    <row r="6" spans="1:10">
      <c r="A6" s="15" t="s">
        <v>3</v>
      </c>
      <c r="B6" s="15" t="s">
        <v>563</v>
      </c>
    </row>
    <row r="7" spans="1:10">
      <c r="A7" s="15" t="s">
        <v>208</v>
      </c>
      <c r="B7" s="15" t="s">
        <v>217</v>
      </c>
    </row>
    <row r="9" spans="1:10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>
      <c r="A10" s="15">
        <v>1</v>
      </c>
      <c r="B10" s="15" t="s">
        <v>195</v>
      </c>
      <c r="C10" s="28">
        <v>64000</v>
      </c>
      <c r="D10" s="28">
        <v>8650</v>
      </c>
      <c r="E10" s="28">
        <f>C10-D10</f>
        <v>55350</v>
      </c>
      <c r="F10" s="28">
        <v>15</v>
      </c>
      <c r="G10" s="69">
        <f>D10*F10</f>
        <v>129750</v>
      </c>
      <c r="H10" s="69">
        <f>C10*F10</f>
        <v>960000</v>
      </c>
    </row>
    <row r="11" spans="1:10">
      <c r="A11" s="15">
        <v>2</v>
      </c>
      <c r="B11" s="15" t="s">
        <v>194</v>
      </c>
      <c r="C11" s="28">
        <v>64000</v>
      </c>
      <c r="D11" s="28">
        <v>8650</v>
      </c>
      <c r="E11" s="28">
        <f>C11-D11</f>
        <v>55350</v>
      </c>
      <c r="F11" s="28">
        <v>14</v>
      </c>
      <c r="G11" s="69">
        <f>D11*F11</f>
        <v>121100</v>
      </c>
      <c r="H11" s="69">
        <f>C11*F11</f>
        <v>896000</v>
      </c>
    </row>
    <row r="12" spans="1:10">
      <c r="A12" s="15">
        <v>3</v>
      </c>
      <c r="B12" s="15" t="s">
        <v>193</v>
      </c>
      <c r="C12" s="28">
        <v>64000</v>
      </c>
      <c r="D12" s="28">
        <v>8650</v>
      </c>
      <c r="E12" s="28">
        <f>C12-D12</f>
        <v>55350</v>
      </c>
      <c r="F12" s="28">
        <v>15</v>
      </c>
      <c r="G12" s="69">
        <f>D12*F12</f>
        <v>129750</v>
      </c>
      <c r="H12" s="69">
        <f>C12*F12</f>
        <v>960000</v>
      </c>
    </row>
    <row r="13" spans="1:10">
      <c r="C13" s="28"/>
      <c r="D13" s="28"/>
      <c r="E13" s="28"/>
      <c r="F13" s="28"/>
      <c r="G13" s="69"/>
      <c r="H13" s="69"/>
    </row>
    <row r="14" spans="1:10">
      <c r="E14" s="28">
        <f>C14-D14</f>
        <v>0</v>
      </c>
      <c r="F14" s="70" t="s">
        <v>214</v>
      </c>
      <c r="G14" s="69"/>
      <c r="H14" s="71">
        <f>SUM(H10:H12)</f>
        <v>2816000</v>
      </c>
    </row>
    <row r="15" spans="1:10">
      <c r="E15" s="28">
        <f>C15-D15</f>
        <v>0</v>
      </c>
      <c r="F15" s="70" t="s">
        <v>210</v>
      </c>
      <c r="G15" s="69"/>
      <c r="H15" s="69">
        <f>SUM(G10:G12)</f>
        <v>380600</v>
      </c>
    </row>
    <row r="16" spans="1:10">
      <c r="E16" s="28">
        <f>C16-D16</f>
        <v>0</v>
      </c>
      <c r="F16" s="65" t="s">
        <v>219</v>
      </c>
      <c r="G16" s="69"/>
      <c r="H16" s="72">
        <f>H14-H15</f>
        <v>2435400</v>
      </c>
      <c r="J16" s="15" t="s">
        <v>330</v>
      </c>
    </row>
    <row r="18" spans="6:6">
      <c r="F18" s="15" t="s">
        <v>560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workbookViewId="0">
      <pane ySplit="3" topLeftCell="A4" activePane="bottomLeft" state="frozen"/>
      <selection pane="bottomLeft" activeCell="N14" sqref="N14"/>
    </sheetView>
  </sheetViews>
  <sheetFormatPr defaultRowHeight="15"/>
  <cols>
    <col min="1" max="1" width="11.140625" style="15" customWidth="1"/>
    <col min="2" max="2" width="14.140625" style="15" customWidth="1"/>
    <col min="3" max="3" width="16.140625" style="15" customWidth="1"/>
    <col min="4" max="4" width="21" style="15" customWidth="1"/>
    <col min="5" max="5" width="13.42578125" style="15" customWidth="1"/>
    <col min="6" max="6" width="9.140625" style="15"/>
    <col min="7" max="7" width="14.42578125" style="15" bestFit="1" customWidth="1"/>
    <col min="8" max="8" width="16.7109375" style="15" bestFit="1" customWidth="1"/>
    <col min="9" max="16384" width="9.140625" style="15"/>
  </cols>
  <sheetData>
    <row r="1" spans="1:10">
      <c r="A1" s="65" t="s">
        <v>206</v>
      </c>
      <c r="H1" s="15" t="s">
        <v>262</v>
      </c>
      <c r="I1" s="73" t="s">
        <v>523</v>
      </c>
    </row>
    <row r="2" spans="1:10">
      <c r="A2" s="15" t="s">
        <v>207</v>
      </c>
      <c r="H2" s="15" t="s">
        <v>263</v>
      </c>
      <c r="I2" s="15" t="s">
        <v>266</v>
      </c>
    </row>
    <row r="3" spans="1:10">
      <c r="H3" s="15" t="s">
        <v>264</v>
      </c>
      <c r="I3" s="73" t="s">
        <v>524</v>
      </c>
    </row>
    <row r="4" spans="1:10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ht="9" customHeight="1"/>
    <row r="6" spans="1:10">
      <c r="A6" s="15" t="s">
        <v>3</v>
      </c>
      <c r="B6" s="15" t="s">
        <v>522</v>
      </c>
    </row>
    <row r="7" spans="1:10">
      <c r="A7" s="15" t="s">
        <v>208</v>
      </c>
      <c r="B7" s="15" t="s">
        <v>217</v>
      </c>
    </row>
    <row r="9" spans="1:10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>
      <c r="A10" s="15">
        <v>1</v>
      </c>
      <c r="B10" s="15" t="s">
        <v>137</v>
      </c>
      <c r="C10" s="28">
        <v>132500</v>
      </c>
      <c r="D10" s="28">
        <v>9150</v>
      </c>
      <c r="E10" s="28">
        <f>C10-D10</f>
        <v>123350</v>
      </c>
      <c r="F10" s="15">
        <v>15</v>
      </c>
      <c r="G10" s="69">
        <f>D10*F10</f>
        <v>137250</v>
      </c>
      <c r="H10" s="69">
        <f>C10*F10</f>
        <v>1987500</v>
      </c>
    </row>
    <row r="11" spans="1:10">
      <c r="A11" s="15">
        <v>2</v>
      </c>
      <c r="B11" s="15" t="s">
        <v>135</v>
      </c>
      <c r="C11" s="28">
        <v>132500</v>
      </c>
      <c r="D11" s="28">
        <v>9500</v>
      </c>
      <c r="E11" s="28">
        <f>C11-D11</f>
        <v>123000</v>
      </c>
      <c r="F11" s="15">
        <v>14</v>
      </c>
      <c r="G11" s="69">
        <f>D11*F11</f>
        <v>133000</v>
      </c>
      <c r="H11" s="69">
        <f>C11*F11</f>
        <v>1855000</v>
      </c>
    </row>
    <row r="12" spans="1:10">
      <c r="C12" s="28"/>
      <c r="D12" s="28"/>
      <c r="E12" s="28"/>
      <c r="G12" s="69"/>
      <c r="H12" s="69"/>
    </row>
    <row r="13" spans="1:10">
      <c r="E13" s="28">
        <f>C13-D13</f>
        <v>0</v>
      </c>
      <c r="F13" s="70" t="s">
        <v>214</v>
      </c>
      <c r="G13" s="69"/>
      <c r="H13" s="71">
        <f>SUM(H10:H11)</f>
        <v>3842500</v>
      </c>
    </row>
    <row r="14" spans="1:10">
      <c r="E14" s="28">
        <f>C14-D14</f>
        <v>0</v>
      </c>
      <c r="F14" s="70" t="s">
        <v>210</v>
      </c>
      <c r="G14" s="69"/>
      <c r="H14" s="69">
        <f>SUM(G10:G11)</f>
        <v>270250</v>
      </c>
    </row>
    <row r="15" spans="1:10">
      <c r="E15" s="28">
        <f>C15-D15</f>
        <v>0</v>
      </c>
      <c r="F15" s="65" t="s">
        <v>219</v>
      </c>
      <c r="G15" s="69"/>
      <c r="H15" s="72">
        <f>H13-H14</f>
        <v>3572250</v>
      </c>
      <c r="J15" s="15" t="s">
        <v>339</v>
      </c>
    </row>
    <row r="17" spans="6:6">
      <c r="F17" s="15" t="s">
        <v>495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showGridLines="0" workbookViewId="0">
      <pane ySplit="3" topLeftCell="A4" activePane="bottomLeft" state="frozen"/>
      <selection pane="bottomLeft" activeCell="D19" sqref="D19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496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497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494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491</v>
      </c>
      <c r="C10" s="40">
        <v>69000</v>
      </c>
      <c r="D10" s="40">
        <v>8350</v>
      </c>
      <c r="E10" s="40">
        <f>C10-D10</f>
        <v>60650</v>
      </c>
      <c r="F10" s="37">
        <v>15</v>
      </c>
      <c r="G10" s="42">
        <f>D10*F10</f>
        <v>125250</v>
      </c>
      <c r="H10" s="42">
        <f>C10*F10</f>
        <v>1035000</v>
      </c>
    </row>
    <row r="11" spans="1:10" s="37" customFormat="1">
      <c r="C11" s="40"/>
      <c r="D11" s="40"/>
      <c r="E11" s="40"/>
      <c r="G11" s="42"/>
      <c r="H11" s="42"/>
    </row>
    <row r="12" spans="1:10" s="37" customFormat="1">
      <c r="E12" s="40">
        <f>C12-D12</f>
        <v>0</v>
      </c>
      <c r="F12" s="43" t="s">
        <v>214</v>
      </c>
      <c r="G12" s="42"/>
      <c r="H12" s="44">
        <f>SUM(H10:H10)</f>
        <v>1035000</v>
      </c>
    </row>
    <row r="13" spans="1:10" s="37" customFormat="1">
      <c r="E13" s="40">
        <f>C13-D13</f>
        <v>0</v>
      </c>
      <c r="F13" s="43" t="s">
        <v>210</v>
      </c>
      <c r="G13" s="42"/>
      <c r="H13" s="42">
        <f>SUM(G10:G10)</f>
        <v>125250</v>
      </c>
    </row>
    <row r="14" spans="1:10" s="37" customFormat="1">
      <c r="E14" s="40">
        <f>C14-D14</f>
        <v>0</v>
      </c>
      <c r="F14" s="45" t="s">
        <v>219</v>
      </c>
      <c r="G14" s="42"/>
      <c r="H14" s="46">
        <f>H12-H13</f>
        <v>909750</v>
      </c>
      <c r="J14" s="37" t="s">
        <v>489</v>
      </c>
    </row>
    <row r="15" spans="1:10" s="37" customFormat="1"/>
    <row r="16" spans="1:10" s="37" customFormat="1">
      <c r="F16" s="37" t="s">
        <v>495</v>
      </c>
    </row>
    <row r="17" s="15" customFormat="1"/>
    <row r="18" s="15" customFormat="1"/>
    <row r="19" s="15" customFormat="1"/>
    <row r="20" s="15" customFormat="1"/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showGridLines="0" workbookViewId="0">
      <pane ySplit="3" topLeftCell="A19" activePane="bottomLeft" state="frozen"/>
      <selection pane="bottomLeft" activeCell="J32" sqref="J3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73" t="s">
        <v>272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73" t="s">
        <v>273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271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167</v>
      </c>
      <c r="C10" s="40">
        <v>85000</v>
      </c>
      <c r="D10" s="40">
        <v>5050</v>
      </c>
      <c r="E10" s="40">
        <f>C10-D10</f>
        <v>79950</v>
      </c>
      <c r="F10" s="37">
        <v>30</v>
      </c>
      <c r="G10" s="42">
        <f>D10*F10</f>
        <v>151500</v>
      </c>
      <c r="H10" s="42">
        <f>C10*F10</f>
        <v>2550000</v>
      </c>
    </row>
    <row r="11" spans="1:10" s="37" customFormat="1">
      <c r="C11" s="40"/>
      <c r="D11" s="40"/>
      <c r="E11" s="40"/>
      <c r="G11" s="42"/>
      <c r="H11" s="42"/>
    </row>
    <row r="12" spans="1:10" s="37" customFormat="1">
      <c r="E12" s="40">
        <f>C12-D12</f>
        <v>0</v>
      </c>
      <c r="F12" s="43" t="s">
        <v>214</v>
      </c>
      <c r="G12" s="42"/>
      <c r="H12" s="44">
        <f>SUM(H10:H10)</f>
        <v>2550000</v>
      </c>
    </row>
    <row r="13" spans="1:10" s="37" customFormat="1">
      <c r="E13" s="40">
        <f>C13-D13</f>
        <v>0</v>
      </c>
      <c r="F13" s="43" t="s">
        <v>210</v>
      </c>
      <c r="G13" s="42"/>
      <c r="H13" s="42">
        <f>SUM(G10:G10)</f>
        <v>151500</v>
      </c>
    </row>
    <row r="14" spans="1:10" s="37" customFormat="1">
      <c r="E14" s="40">
        <f>C14-D14</f>
        <v>0</v>
      </c>
      <c r="F14" s="45" t="s">
        <v>219</v>
      </c>
      <c r="G14" s="42"/>
      <c r="H14" s="46">
        <f>H12-H13</f>
        <v>2398500</v>
      </c>
      <c r="J14" s="37" t="s">
        <v>319</v>
      </c>
    </row>
    <row r="15" spans="1:10" s="37" customFormat="1"/>
    <row r="16" spans="1:10" s="37" customFormat="1">
      <c r="F16" s="37" t="s">
        <v>260</v>
      </c>
    </row>
    <row r="17" spans="1:10" s="26" customFormat="1"/>
    <row r="18" spans="1:10" s="15" customFormat="1"/>
    <row r="19" spans="1:10" s="37" customFormat="1">
      <c r="A19" s="105" t="s">
        <v>215</v>
      </c>
      <c r="B19" s="105"/>
      <c r="C19" s="105"/>
      <c r="D19" s="105"/>
      <c r="E19" s="105"/>
      <c r="F19" s="105"/>
      <c r="G19" s="105"/>
      <c r="H19" s="105"/>
    </row>
    <row r="20" spans="1:10" s="37" customFormat="1" ht="9" customHeight="1"/>
    <row r="21" spans="1:10" s="37" customFormat="1">
      <c r="A21" s="37" t="s">
        <v>3</v>
      </c>
      <c r="B21" s="37" t="s">
        <v>271</v>
      </c>
    </row>
    <row r="22" spans="1:10" s="37" customFormat="1">
      <c r="A22" s="37" t="s">
        <v>208</v>
      </c>
      <c r="B22" s="37" t="s">
        <v>217</v>
      </c>
    </row>
    <row r="23" spans="1:10" s="37" customFormat="1"/>
    <row r="24" spans="1:10" s="37" customFormat="1">
      <c r="A24" s="38" t="s">
        <v>4</v>
      </c>
      <c r="B24" s="38" t="s">
        <v>209</v>
      </c>
      <c r="C24" s="38" t="s">
        <v>5</v>
      </c>
      <c r="D24" s="38" t="s">
        <v>210</v>
      </c>
      <c r="E24" s="38" t="s">
        <v>211</v>
      </c>
      <c r="F24" s="38" t="s">
        <v>212</v>
      </c>
      <c r="G24" s="38" t="s">
        <v>218</v>
      </c>
      <c r="H24" s="38" t="s">
        <v>213</v>
      </c>
    </row>
    <row r="25" spans="1:10" s="37" customFormat="1">
      <c r="A25" s="37">
        <v>1</v>
      </c>
      <c r="B25" s="37" t="s">
        <v>169</v>
      </c>
      <c r="C25" s="40">
        <v>93000</v>
      </c>
      <c r="D25" s="40">
        <v>5050</v>
      </c>
      <c r="E25" s="40">
        <f>C25-D25</f>
        <v>87950</v>
      </c>
      <c r="F25" s="37">
        <v>36</v>
      </c>
      <c r="G25" s="42">
        <f>D25*F25</f>
        <v>181800</v>
      </c>
      <c r="H25" s="42">
        <f>C25*F25</f>
        <v>3348000</v>
      </c>
    </row>
    <row r="26" spans="1:10" s="37" customFormat="1">
      <c r="A26" s="37">
        <v>2</v>
      </c>
      <c r="B26" s="37" t="s">
        <v>167</v>
      </c>
      <c r="C26" s="40">
        <v>85000</v>
      </c>
      <c r="D26" s="40">
        <v>5050</v>
      </c>
      <c r="E26" s="40">
        <f>C26-D26</f>
        <v>79950</v>
      </c>
      <c r="F26" s="37">
        <v>6</v>
      </c>
      <c r="G26" s="42">
        <f>D26*F26</f>
        <v>30300</v>
      </c>
      <c r="H26" s="42">
        <f>C26*F26</f>
        <v>510000</v>
      </c>
    </row>
    <row r="27" spans="1:10" s="37" customFormat="1">
      <c r="A27" s="37">
        <v>3</v>
      </c>
      <c r="B27" s="37" t="s">
        <v>168</v>
      </c>
      <c r="C27" s="40">
        <v>93000</v>
      </c>
      <c r="D27" s="40">
        <v>5050</v>
      </c>
      <c r="E27" s="40">
        <f>C27-D27</f>
        <v>87950</v>
      </c>
      <c r="F27" s="37">
        <v>28</v>
      </c>
      <c r="G27" s="42">
        <f>D27*F27</f>
        <v>141400</v>
      </c>
      <c r="H27" s="42">
        <f>C27*F27</f>
        <v>2604000</v>
      </c>
    </row>
    <row r="28" spans="1:10" s="37" customFormat="1">
      <c r="C28" s="40"/>
      <c r="D28" s="40"/>
      <c r="E28" s="40"/>
      <c r="G28" s="42"/>
      <c r="H28" s="42"/>
    </row>
    <row r="29" spans="1:10" s="37" customFormat="1">
      <c r="E29" s="40">
        <f>C29-D29</f>
        <v>0</v>
      </c>
      <c r="F29" s="43" t="s">
        <v>214</v>
      </c>
      <c r="G29" s="42"/>
      <c r="H29" s="44">
        <f>SUM(H25:H27)</f>
        <v>6462000</v>
      </c>
    </row>
    <row r="30" spans="1:10" s="37" customFormat="1">
      <c r="E30" s="40">
        <f>C30-D30</f>
        <v>0</v>
      </c>
      <c r="F30" s="43" t="s">
        <v>210</v>
      </c>
      <c r="G30" s="42"/>
      <c r="H30" s="42">
        <f>SUM(G25:G27)</f>
        <v>353500</v>
      </c>
    </row>
    <row r="31" spans="1:10" s="37" customFormat="1">
      <c r="E31" s="40">
        <f>C31-D31</f>
        <v>0</v>
      </c>
      <c r="F31" s="45" t="s">
        <v>219</v>
      </c>
      <c r="G31" s="42"/>
      <c r="H31" s="46">
        <f>H29-H30</f>
        <v>6108500</v>
      </c>
      <c r="J31" s="37" t="s">
        <v>330</v>
      </c>
    </row>
    <row r="32" spans="1:10" s="37" customFormat="1"/>
    <row r="33" spans="6:6" s="37" customFormat="1">
      <c r="F33" s="37" t="s">
        <v>444</v>
      </c>
    </row>
    <row r="34" spans="6:6" s="15" customFormat="1"/>
    <row r="35" spans="6:6" s="15" customFormat="1"/>
    <row r="36" spans="6:6" s="15" customFormat="1"/>
    <row r="37" spans="6:6" s="15" customFormat="1"/>
  </sheetData>
  <mergeCells count="2">
    <mergeCell ref="A4:H4"/>
    <mergeCell ref="A19:H19"/>
  </mergeCells>
  <pageMargins left="0.7" right="0.7" top="0.75" bottom="0.75" header="0.3" footer="0.3"/>
  <pageSetup scale="74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showGridLines="0" workbookViewId="0">
      <pane ySplit="3" topLeftCell="A4" activePane="bottomLeft" state="frozen"/>
      <selection pane="bottomLeft" activeCell="K14" sqref="K14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66" t="s">
        <v>429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67" t="s">
        <v>430</v>
      </c>
    </row>
    <row r="4" spans="1:10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/>
    <row r="6" spans="1:10" s="15" customFormat="1">
      <c r="A6" s="15" t="s">
        <v>3</v>
      </c>
      <c r="B6" s="15" t="s">
        <v>428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406</v>
      </c>
      <c r="C10" s="28">
        <v>60000</v>
      </c>
      <c r="D10" s="28">
        <v>8350</v>
      </c>
      <c r="E10" s="28">
        <f>C10-D10</f>
        <v>51650</v>
      </c>
      <c r="F10" s="28">
        <v>15</v>
      </c>
      <c r="G10" s="69">
        <f>D10*F10</f>
        <v>125250</v>
      </c>
      <c r="H10" s="69">
        <f>C10*F10</f>
        <v>900000</v>
      </c>
    </row>
    <row r="11" spans="1:10" s="15" customFormat="1">
      <c r="A11" s="15">
        <v>2</v>
      </c>
      <c r="B11" s="15" t="s">
        <v>408</v>
      </c>
      <c r="C11" s="28">
        <v>60000</v>
      </c>
      <c r="D11" s="28">
        <v>8350</v>
      </c>
      <c r="E11" s="28">
        <f>C11-D11</f>
        <v>51650</v>
      </c>
      <c r="F11" s="28">
        <v>15</v>
      </c>
      <c r="G11" s="69">
        <f>D11*F11</f>
        <v>125250</v>
      </c>
      <c r="H11" s="69">
        <f>C11*F11</f>
        <v>900000</v>
      </c>
    </row>
    <row r="12" spans="1:10" s="15" customFormat="1">
      <c r="C12" s="28"/>
      <c r="D12" s="28"/>
      <c r="E12" s="28"/>
      <c r="F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SUM(H10:H11)</f>
        <v>1800000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SUM(G10:G11)</f>
        <v>250500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1549500</v>
      </c>
      <c r="J15" s="15" t="s">
        <v>339</v>
      </c>
    </row>
    <row r="16" spans="1:10" s="15" customFormat="1"/>
    <row r="17" spans="6:6" s="15" customFormat="1">
      <c r="F17" s="15" t="s">
        <v>401</v>
      </c>
    </row>
    <row r="18" spans="6:6" s="15" customFormat="1"/>
    <row r="19" spans="6:6" s="26" customFormat="1"/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showGridLines="0" workbookViewId="0">
      <pane ySplit="3" topLeftCell="A34" activePane="bottomLeft" state="frozen"/>
      <selection pane="bottomLeft" activeCell="K45" sqref="K45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67" t="s">
        <v>318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73" t="s">
        <v>317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314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311</v>
      </c>
      <c r="C10" s="40">
        <v>70000</v>
      </c>
      <c r="D10" s="40">
        <v>5200</v>
      </c>
      <c r="E10" s="40">
        <f>C10-D10</f>
        <v>64800</v>
      </c>
      <c r="F10" s="40">
        <v>28</v>
      </c>
      <c r="G10" s="42">
        <f>D10*F10</f>
        <v>145600</v>
      </c>
      <c r="H10" s="42">
        <f>C10*F10</f>
        <v>1960000</v>
      </c>
    </row>
    <row r="11" spans="1:10" s="37" customFormat="1">
      <c r="C11" s="40"/>
      <c r="D11" s="40"/>
      <c r="E11" s="40"/>
      <c r="F11" s="40"/>
      <c r="G11" s="42"/>
      <c r="H11" s="42"/>
    </row>
    <row r="12" spans="1:10" s="37" customFormat="1">
      <c r="E12" s="40">
        <f>C12-D12</f>
        <v>0</v>
      </c>
      <c r="F12" s="43" t="s">
        <v>214</v>
      </c>
      <c r="G12" s="42"/>
      <c r="H12" s="44">
        <f>SUM(H10:H10)</f>
        <v>1960000</v>
      </c>
    </row>
    <row r="13" spans="1:10" s="37" customFormat="1">
      <c r="E13" s="40">
        <f>C13-D13</f>
        <v>0</v>
      </c>
      <c r="F13" s="43" t="s">
        <v>210</v>
      </c>
      <c r="G13" s="42"/>
      <c r="H13" s="42">
        <f>SUM(G10:G10)</f>
        <v>145600</v>
      </c>
    </row>
    <row r="14" spans="1:10" s="37" customFormat="1">
      <c r="E14" s="40">
        <f>C14-D14</f>
        <v>0</v>
      </c>
      <c r="F14" s="45" t="s">
        <v>219</v>
      </c>
      <c r="G14" s="42"/>
      <c r="H14" s="46">
        <f>H12-H13</f>
        <v>1814400</v>
      </c>
      <c r="J14" s="37" t="s">
        <v>330</v>
      </c>
    </row>
    <row r="15" spans="1:10" s="37" customFormat="1"/>
    <row r="16" spans="1:10" s="37" customFormat="1">
      <c r="F16" s="37" t="s">
        <v>320</v>
      </c>
    </row>
    <row r="17" spans="1:10" s="37" customFormat="1"/>
    <row r="18" spans="1:10" s="33" customFormat="1"/>
    <row r="19" spans="1:10" s="37" customFormat="1"/>
    <row r="20" spans="1:10" s="37" customFormat="1">
      <c r="A20" s="105" t="s">
        <v>215</v>
      </c>
      <c r="B20" s="105"/>
      <c r="C20" s="105"/>
      <c r="D20" s="105"/>
      <c r="E20" s="105"/>
      <c r="F20" s="105"/>
      <c r="G20" s="105"/>
      <c r="H20" s="105"/>
    </row>
    <row r="21" spans="1:10" s="37" customFormat="1"/>
    <row r="22" spans="1:10" s="37" customFormat="1">
      <c r="A22" s="37" t="s">
        <v>3</v>
      </c>
      <c r="B22" s="37" t="s">
        <v>314</v>
      </c>
    </row>
    <row r="23" spans="1:10" s="37" customFormat="1">
      <c r="A23" s="37" t="s">
        <v>208</v>
      </c>
      <c r="B23" s="37" t="s">
        <v>217</v>
      </c>
    </row>
    <row r="24" spans="1:10" s="37" customFormat="1"/>
    <row r="25" spans="1:10" s="37" customFormat="1">
      <c r="A25" s="38" t="s">
        <v>4</v>
      </c>
      <c r="B25" s="38" t="s">
        <v>209</v>
      </c>
      <c r="C25" s="38" t="s">
        <v>5</v>
      </c>
      <c r="D25" s="38" t="s">
        <v>210</v>
      </c>
      <c r="E25" s="38" t="s">
        <v>211</v>
      </c>
      <c r="F25" s="38" t="s">
        <v>212</v>
      </c>
      <c r="G25" s="38" t="s">
        <v>218</v>
      </c>
      <c r="H25" s="38" t="s">
        <v>213</v>
      </c>
    </row>
    <row r="26" spans="1:10" s="37" customFormat="1">
      <c r="A26" s="37">
        <v>1</v>
      </c>
      <c r="B26" s="37" t="s">
        <v>345</v>
      </c>
      <c r="C26" s="40">
        <v>66000</v>
      </c>
      <c r="D26" s="40">
        <v>5200</v>
      </c>
      <c r="E26" s="40">
        <f>C26-D26</f>
        <v>60800</v>
      </c>
      <c r="F26" s="40">
        <v>22</v>
      </c>
      <c r="G26" s="42">
        <f>D26*F26</f>
        <v>114400</v>
      </c>
      <c r="H26" s="42">
        <f>C26*F26</f>
        <v>1452000</v>
      </c>
    </row>
    <row r="27" spans="1:10" s="37" customFormat="1">
      <c r="A27" s="37">
        <v>2</v>
      </c>
      <c r="B27" s="37" t="s">
        <v>346</v>
      </c>
      <c r="C27" s="40">
        <v>66000</v>
      </c>
      <c r="D27" s="40">
        <v>5200</v>
      </c>
      <c r="E27" s="40">
        <f>C27-D27</f>
        <v>60800</v>
      </c>
      <c r="F27" s="40">
        <v>22</v>
      </c>
      <c r="G27" s="42">
        <f>D27*F27</f>
        <v>114400</v>
      </c>
      <c r="H27" s="42">
        <f>C27*F27</f>
        <v>1452000</v>
      </c>
    </row>
    <row r="28" spans="1:10" s="37" customFormat="1">
      <c r="A28" s="37">
        <v>3</v>
      </c>
      <c r="B28" s="37" t="s">
        <v>311</v>
      </c>
      <c r="C28" s="40">
        <v>70000</v>
      </c>
      <c r="D28" s="40">
        <v>5200</v>
      </c>
      <c r="E28" s="40">
        <f>C28-D28</f>
        <v>64800</v>
      </c>
      <c r="F28" s="40">
        <v>3</v>
      </c>
      <c r="G28" s="42">
        <f>D28*F28</f>
        <v>15600</v>
      </c>
      <c r="H28" s="42">
        <f>C28*F28</f>
        <v>210000</v>
      </c>
    </row>
    <row r="29" spans="1:10" s="37" customFormat="1">
      <c r="C29" s="40"/>
      <c r="D29" s="40"/>
      <c r="E29" s="40"/>
      <c r="F29" s="40"/>
      <c r="G29" s="42"/>
      <c r="H29" s="42"/>
    </row>
    <row r="30" spans="1:10" s="37" customFormat="1">
      <c r="E30" s="40">
        <f>C30-D30</f>
        <v>0</v>
      </c>
      <c r="F30" s="43" t="s">
        <v>214</v>
      </c>
      <c r="G30" s="42"/>
      <c r="H30" s="44">
        <f>SUM(H26:H28)</f>
        <v>3114000</v>
      </c>
    </row>
    <row r="31" spans="1:10" s="37" customFormat="1">
      <c r="E31" s="40">
        <f>C31-D31</f>
        <v>0</v>
      </c>
      <c r="F31" s="43" t="s">
        <v>210</v>
      </c>
      <c r="G31" s="42"/>
      <c r="H31" s="42">
        <f>SUM(G26:G28)</f>
        <v>244400</v>
      </c>
    </row>
    <row r="32" spans="1:10" s="37" customFormat="1">
      <c r="E32" s="40">
        <f>C32-D32</f>
        <v>0</v>
      </c>
      <c r="F32" s="45" t="s">
        <v>219</v>
      </c>
      <c r="G32" s="42"/>
      <c r="H32" s="46">
        <f>H30-H31</f>
        <v>2869600</v>
      </c>
      <c r="J32" s="37" t="s">
        <v>330</v>
      </c>
    </row>
    <row r="33" spans="1:8" s="37" customFormat="1"/>
    <row r="34" spans="1:8" s="37" customFormat="1">
      <c r="F34" s="37" t="s">
        <v>340</v>
      </c>
    </row>
    <row r="35" spans="1:8" s="26" customFormat="1"/>
    <row r="37" spans="1:8" s="15" customFormat="1"/>
    <row r="38" spans="1:8" s="15" customFormat="1">
      <c r="A38" s="104" t="s">
        <v>215</v>
      </c>
      <c r="B38" s="104"/>
      <c r="C38" s="104"/>
      <c r="D38" s="104"/>
      <c r="E38" s="104"/>
      <c r="F38" s="104"/>
      <c r="G38" s="104"/>
      <c r="H38" s="104"/>
    </row>
    <row r="39" spans="1:8" s="15" customFormat="1"/>
    <row r="40" spans="1:8" s="15" customFormat="1">
      <c r="A40" s="15" t="s">
        <v>3</v>
      </c>
      <c r="B40" s="15" t="s">
        <v>314</v>
      </c>
    </row>
    <row r="41" spans="1:8" s="15" customFormat="1">
      <c r="A41" s="15" t="s">
        <v>208</v>
      </c>
      <c r="B41" s="15" t="s">
        <v>217</v>
      </c>
    </row>
    <row r="42" spans="1:8" s="15" customFormat="1"/>
    <row r="43" spans="1:8" s="15" customFormat="1">
      <c r="A43" s="68" t="s">
        <v>4</v>
      </c>
      <c r="B43" s="68" t="s">
        <v>209</v>
      </c>
      <c r="C43" s="68" t="s">
        <v>5</v>
      </c>
      <c r="D43" s="68" t="s">
        <v>210</v>
      </c>
      <c r="E43" s="68" t="s">
        <v>211</v>
      </c>
      <c r="F43" s="68" t="s">
        <v>212</v>
      </c>
      <c r="G43" s="68" t="s">
        <v>218</v>
      </c>
      <c r="H43" s="68" t="s">
        <v>213</v>
      </c>
    </row>
    <row r="44" spans="1:8" s="15" customFormat="1">
      <c r="A44" s="15">
        <v>1</v>
      </c>
      <c r="B44" s="15" t="s">
        <v>345</v>
      </c>
      <c r="C44" s="28">
        <v>66000</v>
      </c>
      <c r="D44" s="28">
        <v>5200</v>
      </c>
      <c r="E44" s="28">
        <f>C44-D44</f>
        <v>60800</v>
      </c>
      <c r="F44" s="28">
        <v>14</v>
      </c>
      <c r="G44" s="69">
        <f>D44*F44</f>
        <v>72800</v>
      </c>
      <c r="H44" s="69">
        <f>C44*F44</f>
        <v>924000</v>
      </c>
    </row>
    <row r="45" spans="1:8" s="15" customFormat="1">
      <c r="A45" s="15">
        <v>2</v>
      </c>
      <c r="B45" s="15" t="s">
        <v>346</v>
      </c>
      <c r="C45" s="28">
        <v>66000</v>
      </c>
      <c r="D45" s="28">
        <v>5200</v>
      </c>
      <c r="E45" s="28">
        <f>C45-D45</f>
        <v>60800</v>
      </c>
      <c r="F45" s="28">
        <v>13</v>
      </c>
      <c r="G45" s="69">
        <f>D45*F45</f>
        <v>67600</v>
      </c>
      <c r="H45" s="69">
        <f>C45*F45</f>
        <v>858000</v>
      </c>
    </row>
    <row r="46" spans="1:8" s="15" customFormat="1">
      <c r="A46" s="15">
        <v>3</v>
      </c>
      <c r="B46" s="15" t="s">
        <v>311</v>
      </c>
      <c r="C46" s="28">
        <v>70000</v>
      </c>
      <c r="D46" s="28">
        <v>5200</v>
      </c>
      <c r="E46" s="28">
        <f>C46-D46</f>
        <v>64800</v>
      </c>
      <c r="F46" s="28">
        <v>4</v>
      </c>
      <c r="G46" s="69">
        <f>D46*F46</f>
        <v>20800</v>
      </c>
      <c r="H46" s="69">
        <f>C46*F46</f>
        <v>280000</v>
      </c>
    </row>
    <row r="47" spans="1:8" s="15" customFormat="1">
      <c r="C47" s="28"/>
      <c r="D47" s="28"/>
      <c r="E47" s="28"/>
      <c r="F47" s="28"/>
      <c r="G47" s="69"/>
      <c r="H47" s="69"/>
    </row>
    <row r="48" spans="1:8" s="15" customFormat="1">
      <c r="E48" s="28">
        <f>C48-D48</f>
        <v>0</v>
      </c>
      <c r="F48" s="70" t="s">
        <v>214</v>
      </c>
      <c r="G48" s="69"/>
      <c r="H48" s="71">
        <f>SUM(H44:H46)</f>
        <v>2062000</v>
      </c>
    </row>
    <row r="49" spans="5:10" s="15" customFormat="1">
      <c r="E49" s="28">
        <f>C49-D49</f>
        <v>0</v>
      </c>
      <c r="F49" s="70" t="s">
        <v>210</v>
      </c>
      <c r="G49" s="69"/>
      <c r="H49" s="69">
        <f>SUM(G44:G46)</f>
        <v>161200</v>
      </c>
    </row>
    <row r="50" spans="5:10" s="15" customFormat="1">
      <c r="E50" s="28">
        <f>C50-D50</f>
        <v>0</v>
      </c>
      <c r="F50" s="65" t="s">
        <v>219</v>
      </c>
      <c r="G50" s="69"/>
      <c r="H50" s="72">
        <f>H48-H49</f>
        <v>1900800</v>
      </c>
      <c r="J50" s="15" t="s">
        <v>339</v>
      </c>
    </row>
    <row r="51" spans="5:10" s="15" customFormat="1"/>
    <row r="52" spans="5:10" s="15" customFormat="1">
      <c r="F52" s="15" t="s">
        <v>401</v>
      </c>
    </row>
  </sheetData>
  <mergeCells count="3">
    <mergeCell ref="A4:H4"/>
    <mergeCell ref="A20:H20"/>
    <mergeCell ref="A38:H38"/>
  </mergeCells>
  <pageMargins left="0.7" right="0.7" top="0.75" bottom="0.75" header="0.3" footer="0.3"/>
  <pageSetup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showGridLines="0" workbookViewId="0">
      <pane ySplit="3" topLeftCell="A19" activePane="bottomLeft" state="frozen"/>
      <selection pane="bottomLeft" activeCell="D30" sqref="D30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987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988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989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979</v>
      </c>
      <c r="C10" s="28">
        <v>65000</v>
      </c>
      <c r="D10" s="28">
        <v>8850</v>
      </c>
      <c r="E10" s="28">
        <f>C10-D10</f>
        <v>56150</v>
      </c>
      <c r="F10" s="15">
        <v>5</v>
      </c>
      <c r="G10" s="69">
        <f>D10*F10</f>
        <v>44250</v>
      </c>
      <c r="H10" s="69">
        <f>C10*F10</f>
        <v>325000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E12" s="28">
        <f>C12-D12</f>
        <v>0</v>
      </c>
      <c r="F12" s="70" t="s">
        <v>214</v>
      </c>
      <c r="G12" s="69"/>
      <c r="H12" s="71">
        <f>SUM(H10:H10)</f>
        <v>325000</v>
      </c>
    </row>
    <row r="13" spans="1:10" s="15" customFormat="1">
      <c r="E13" s="28">
        <f>C13-D13</f>
        <v>0</v>
      </c>
      <c r="F13" s="70" t="s">
        <v>210</v>
      </c>
      <c r="G13" s="69"/>
      <c r="H13" s="69">
        <f>SUM(G10:G10)</f>
        <v>44250</v>
      </c>
    </row>
    <row r="14" spans="1:10" s="15" customFormat="1">
      <c r="E14" s="28">
        <f>C14-D14</f>
        <v>0</v>
      </c>
      <c r="F14" s="65" t="s">
        <v>219</v>
      </c>
      <c r="G14" s="69"/>
      <c r="H14" s="72">
        <f>H12-H13</f>
        <v>280750</v>
      </c>
      <c r="J14" s="15" t="s">
        <v>634</v>
      </c>
    </row>
    <row r="15" spans="1:10" s="15" customFormat="1"/>
    <row r="16" spans="1:10">
      <c r="F16" s="15" t="s">
        <v>986</v>
      </c>
    </row>
    <row r="17" spans="1:10" s="26" customFormat="1"/>
    <row r="19" spans="1:10" s="15" customFormat="1">
      <c r="A19" s="104" t="s">
        <v>215</v>
      </c>
      <c r="B19" s="104"/>
      <c r="C19" s="104"/>
      <c r="D19" s="104"/>
      <c r="E19" s="104"/>
      <c r="F19" s="104"/>
      <c r="G19" s="104"/>
      <c r="H19" s="104"/>
    </row>
    <row r="20" spans="1:10" s="15" customFormat="1" ht="9" customHeight="1"/>
    <row r="21" spans="1:10" s="15" customFormat="1">
      <c r="A21" s="15" t="s">
        <v>3</v>
      </c>
      <c r="B21" s="15" t="s">
        <v>989</v>
      </c>
    </row>
    <row r="22" spans="1:10" s="15" customFormat="1">
      <c r="A22" s="15" t="s">
        <v>208</v>
      </c>
      <c r="B22" s="15" t="s">
        <v>217</v>
      </c>
    </row>
    <row r="23" spans="1:10" s="15" customFormat="1"/>
    <row r="24" spans="1:10" s="15" customFormat="1">
      <c r="A24" s="68" t="s">
        <v>4</v>
      </c>
      <c r="B24" s="68" t="s">
        <v>209</v>
      </c>
      <c r="C24" s="68" t="s">
        <v>5</v>
      </c>
      <c r="D24" s="68" t="s">
        <v>210</v>
      </c>
      <c r="E24" s="68" t="s">
        <v>211</v>
      </c>
      <c r="F24" s="68" t="s">
        <v>212</v>
      </c>
      <c r="G24" s="68" t="s">
        <v>218</v>
      </c>
      <c r="H24" s="68" t="s">
        <v>213</v>
      </c>
    </row>
    <row r="25" spans="1:10" s="15" customFormat="1">
      <c r="A25" s="15">
        <v>1</v>
      </c>
      <c r="B25" s="15" t="s">
        <v>979</v>
      </c>
      <c r="C25" s="28">
        <v>65000</v>
      </c>
      <c r="D25" s="28">
        <v>8850</v>
      </c>
      <c r="E25" s="28">
        <f>C25-D25</f>
        <v>56150</v>
      </c>
      <c r="F25" s="15">
        <v>10</v>
      </c>
      <c r="G25" s="69">
        <f>D25*F25</f>
        <v>88500</v>
      </c>
      <c r="H25" s="69">
        <f>C25*F25</f>
        <v>650000</v>
      </c>
    </row>
    <row r="26" spans="1:10" s="15" customFormat="1">
      <c r="B26" s="15" t="s">
        <v>1108</v>
      </c>
      <c r="C26" s="28">
        <v>72500</v>
      </c>
      <c r="D26" s="28">
        <f>8850-5000</f>
        <v>3850</v>
      </c>
      <c r="E26" s="28">
        <f>C26-D26</f>
        <v>68650</v>
      </c>
      <c r="F26" s="15">
        <v>6</v>
      </c>
      <c r="G26" s="69">
        <f>D26*F26</f>
        <v>23100</v>
      </c>
      <c r="H26" s="69">
        <f>C26*F26</f>
        <v>435000</v>
      </c>
    </row>
    <row r="27" spans="1:10" s="15" customFormat="1">
      <c r="C27" s="28"/>
      <c r="D27" s="28"/>
      <c r="E27" s="28"/>
      <c r="G27" s="69"/>
      <c r="H27" s="69"/>
    </row>
    <row r="28" spans="1:10" s="15" customFormat="1">
      <c r="E28" s="28">
        <f>C28-D28</f>
        <v>0</v>
      </c>
      <c r="F28" s="70" t="s">
        <v>214</v>
      </c>
      <c r="G28" s="69"/>
      <c r="H28" s="71">
        <f>SUM(H25:H27)</f>
        <v>1085000</v>
      </c>
    </row>
    <row r="29" spans="1:10" s="15" customFormat="1">
      <c r="E29" s="28">
        <f>C29-D29</f>
        <v>0</v>
      </c>
      <c r="F29" s="70" t="s">
        <v>210</v>
      </c>
      <c r="G29" s="69"/>
      <c r="H29" s="69">
        <f>SUM(G25:G26)</f>
        <v>111600</v>
      </c>
    </row>
    <row r="30" spans="1:10" s="15" customFormat="1">
      <c r="E30" s="28">
        <f>C30-D30</f>
        <v>0</v>
      </c>
      <c r="F30" s="65" t="s">
        <v>219</v>
      </c>
      <c r="G30" s="69"/>
      <c r="H30" s="72">
        <f>H28-H29</f>
        <v>973400</v>
      </c>
      <c r="J30" s="15" t="s">
        <v>533</v>
      </c>
    </row>
    <row r="31" spans="1:10" s="15" customFormat="1"/>
    <row r="32" spans="1:10">
      <c r="F32" s="15" t="s">
        <v>1133</v>
      </c>
    </row>
  </sheetData>
  <mergeCells count="2">
    <mergeCell ref="A4:H4"/>
    <mergeCell ref="A19:H19"/>
  </mergeCells>
  <pageMargins left="0.7" right="0.7" top="0.75" bottom="0.75" header="0.3" footer="0.3"/>
  <pageSetup scale="74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showGridLines="0" workbookViewId="0">
      <pane ySplit="3" topLeftCell="A19" activePane="bottomLeft" state="frozen"/>
      <selection pane="bottomLeft" activeCell="I29" sqref="I29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73" t="s">
        <v>278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73" t="s">
        <v>279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277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67</v>
      </c>
      <c r="C10" s="40">
        <v>82500</v>
      </c>
      <c r="D10" s="40">
        <v>4925</v>
      </c>
      <c r="E10" s="40">
        <f>C10-D10</f>
        <v>77575</v>
      </c>
      <c r="F10" s="37">
        <v>36</v>
      </c>
      <c r="G10" s="42">
        <f>D10*F10</f>
        <v>177300</v>
      </c>
      <c r="H10" s="42">
        <f>C10*F10</f>
        <v>2970000</v>
      </c>
    </row>
    <row r="11" spans="1:10" s="37" customFormat="1">
      <c r="A11" s="37">
        <v>2</v>
      </c>
      <c r="B11" s="37" t="s">
        <v>64</v>
      </c>
      <c r="C11" s="40">
        <v>67000</v>
      </c>
      <c r="D11" s="40">
        <v>4625</v>
      </c>
      <c r="E11" s="40">
        <f>C11-D11</f>
        <v>62375</v>
      </c>
      <c r="F11" s="52">
        <v>31</v>
      </c>
      <c r="G11" s="42">
        <f>D11*F11</f>
        <v>143375</v>
      </c>
      <c r="H11" s="42">
        <f>C11*F11</f>
        <v>2077000</v>
      </c>
    </row>
    <row r="12" spans="1:10" s="37" customFormat="1">
      <c r="C12" s="40"/>
      <c r="D12" s="40"/>
      <c r="E12" s="40"/>
      <c r="F12" s="40"/>
      <c r="G12" s="42"/>
      <c r="H12" s="42"/>
    </row>
    <row r="13" spans="1:10" s="37" customFormat="1">
      <c r="E13" s="40">
        <f>C13-D13</f>
        <v>0</v>
      </c>
      <c r="F13" s="43" t="s">
        <v>214</v>
      </c>
      <c r="G13" s="42"/>
      <c r="H13" s="44">
        <f>SUM(H10:H11)</f>
        <v>5047000</v>
      </c>
    </row>
    <row r="14" spans="1:10" s="37" customFormat="1">
      <c r="E14" s="40">
        <f>C14-D14</f>
        <v>0</v>
      </c>
      <c r="F14" s="43" t="s">
        <v>210</v>
      </c>
      <c r="G14" s="42"/>
      <c r="H14" s="42">
        <f>SUM(G10:G11)</f>
        <v>320675</v>
      </c>
    </row>
    <row r="15" spans="1:10" s="37" customFormat="1">
      <c r="E15" s="40">
        <f>C15-D15</f>
        <v>0</v>
      </c>
      <c r="F15" s="45" t="s">
        <v>219</v>
      </c>
      <c r="G15" s="42"/>
      <c r="H15" s="46">
        <f>H13-H14</f>
        <v>4726325</v>
      </c>
      <c r="J15" s="37" t="s">
        <v>319</v>
      </c>
    </row>
    <row r="16" spans="1:10" s="37" customFormat="1"/>
    <row r="17" spans="1:10" s="37" customFormat="1">
      <c r="F17" s="37" t="s">
        <v>289</v>
      </c>
    </row>
    <row r="18" spans="1:10" s="33" customFormat="1"/>
    <row r="19" spans="1:10" s="15" customFormat="1"/>
    <row r="20" spans="1:10" s="15" customFormat="1">
      <c r="A20" s="104" t="s">
        <v>215</v>
      </c>
      <c r="B20" s="104"/>
      <c r="C20" s="104"/>
      <c r="D20" s="104"/>
      <c r="E20" s="104"/>
      <c r="F20" s="104"/>
      <c r="G20" s="104"/>
      <c r="H20" s="104"/>
    </row>
    <row r="21" spans="1:10" s="15" customFormat="1" ht="9" customHeight="1"/>
    <row r="22" spans="1:10" s="15" customFormat="1">
      <c r="A22" s="15" t="s">
        <v>3</v>
      </c>
      <c r="B22" s="15" t="s">
        <v>277</v>
      </c>
    </row>
    <row r="23" spans="1:10" s="15" customFormat="1">
      <c r="A23" s="15" t="s">
        <v>208</v>
      </c>
      <c r="B23" s="15" t="s">
        <v>217</v>
      </c>
    </row>
    <row r="24" spans="1:10" s="15" customFormat="1"/>
    <row r="25" spans="1:10" s="15" customFormat="1">
      <c r="A25" s="68" t="s">
        <v>4</v>
      </c>
      <c r="B25" s="68" t="s">
        <v>209</v>
      </c>
      <c r="C25" s="68" t="s">
        <v>5</v>
      </c>
      <c r="D25" s="68" t="s">
        <v>210</v>
      </c>
      <c r="E25" s="68" t="s">
        <v>211</v>
      </c>
      <c r="F25" s="68" t="s">
        <v>212</v>
      </c>
      <c r="G25" s="68" t="s">
        <v>218</v>
      </c>
      <c r="H25" s="68" t="s">
        <v>213</v>
      </c>
    </row>
    <row r="26" spans="1:10" s="15" customFormat="1">
      <c r="A26" s="15">
        <v>1</v>
      </c>
      <c r="B26" s="15" t="s">
        <v>64</v>
      </c>
      <c r="C26" s="28">
        <v>67000</v>
      </c>
      <c r="D26" s="28">
        <v>4625</v>
      </c>
      <c r="E26" s="28">
        <f>C26-D26</f>
        <v>62375</v>
      </c>
      <c r="F26" s="83">
        <v>4</v>
      </c>
      <c r="G26" s="69">
        <f>D26*F26</f>
        <v>18500</v>
      </c>
      <c r="H26" s="69">
        <f>C26*F26</f>
        <v>268000</v>
      </c>
    </row>
    <row r="27" spans="1:10" s="15" customFormat="1">
      <c r="C27" s="28"/>
      <c r="D27" s="28"/>
      <c r="E27" s="28"/>
      <c r="F27" s="28"/>
      <c r="G27" s="69"/>
      <c r="H27" s="69"/>
    </row>
    <row r="28" spans="1:10" s="15" customFormat="1">
      <c r="E28" s="28">
        <f>C28-D28</f>
        <v>0</v>
      </c>
      <c r="F28" s="70" t="s">
        <v>214</v>
      </c>
      <c r="G28" s="69"/>
      <c r="H28" s="71">
        <f>SUM(H26:H26)</f>
        <v>268000</v>
      </c>
    </row>
    <row r="29" spans="1:10" s="15" customFormat="1">
      <c r="E29" s="28">
        <f>C29-D29</f>
        <v>0</v>
      </c>
      <c r="F29" s="70" t="s">
        <v>210</v>
      </c>
      <c r="G29" s="69"/>
      <c r="H29" s="69">
        <f>SUM(G26:G26)</f>
        <v>18500</v>
      </c>
    </row>
    <row r="30" spans="1:10" s="15" customFormat="1">
      <c r="E30" s="28">
        <f>C30-D30</f>
        <v>0</v>
      </c>
      <c r="F30" s="65" t="s">
        <v>219</v>
      </c>
      <c r="G30" s="69"/>
      <c r="H30" s="72">
        <f>H28-H29</f>
        <v>249500</v>
      </c>
      <c r="J30" s="15" t="s">
        <v>339</v>
      </c>
    </row>
    <row r="31" spans="1:10" s="15" customFormat="1"/>
    <row r="32" spans="1:10" s="15" customFormat="1">
      <c r="F32" s="15" t="s">
        <v>444</v>
      </c>
    </row>
    <row r="33" s="15" customFormat="1"/>
  </sheetData>
  <mergeCells count="2">
    <mergeCell ref="A4:H4"/>
    <mergeCell ref="A20:H20"/>
  </mergeCells>
  <pageMargins left="0.7" right="0.7" top="0.75" bottom="0.75" header="0.3" footer="0.3"/>
  <pageSetup scale="74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showGridLines="0" workbookViewId="0">
      <pane ySplit="3" topLeftCell="A4" activePane="bottomLeft" state="frozen"/>
      <selection pane="bottomLeft" activeCell="D50" sqref="D50"/>
    </sheetView>
  </sheetViews>
  <sheetFormatPr defaultRowHeight="15"/>
  <cols>
    <col min="1" max="1" width="11.140625" customWidth="1"/>
    <col min="2" max="2" width="14.140625" customWidth="1"/>
    <col min="3" max="3" width="16.140625" customWidth="1"/>
    <col min="4" max="4" width="21" customWidth="1"/>
    <col min="5" max="5" width="13.42578125" customWidth="1"/>
    <col min="7" max="7" width="14.7109375" customWidth="1"/>
    <col min="8" max="8" width="13.7109375" bestFit="1" customWidth="1"/>
    <col min="9" max="9" width="10.42578125" bestFit="1" customWidth="1"/>
  </cols>
  <sheetData>
    <row r="1" spans="1:11" s="4" customFormat="1">
      <c r="A1" s="63" t="s">
        <v>206</v>
      </c>
      <c r="I1" s="37" t="s">
        <v>268</v>
      </c>
      <c r="J1" s="51" t="s">
        <v>269</v>
      </c>
      <c r="K1" s="37"/>
    </row>
    <row r="2" spans="1:11" s="4" customFormat="1">
      <c r="A2" s="4" t="s">
        <v>207</v>
      </c>
      <c r="I2" s="37" t="s">
        <v>263</v>
      </c>
      <c r="J2" s="37" t="s">
        <v>266</v>
      </c>
      <c r="K2" s="37"/>
    </row>
    <row r="3" spans="1:11" s="4" customFormat="1">
      <c r="I3" s="37" t="s">
        <v>264</v>
      </c>
      <c r="J3" s="51" t="s">
        <v>270</v>
      </c>
      <c r="K3" s="37"/>
    </row>
    <row r="4" spans="1:11" s="4" customFormat="1">
      <c r="A4" s="107" t="s">
        <v>215</v>
      </c>
      <c r="B4" s="107"/>
      <c r="C4" s="107"/>
      <c r="D4" s="107"/>
      <c r="E4" s="107"/>
      <c r="F4" s="107"/>
      <c r="G4" s="107"/>
      <c r="H4" s="107"/>
    </row>
    <row r="5" spans="1:11" s="4" customFormat="1"/>
    <row r="6" spans="1:11" s="4" customFormat="1">
      <c r="A6" s="4" t="s">
        <v>3</v>
      </c>
      <c r="B6" s="4" t="s">
        <v>231</v>
      </c>
    </row>
    <row r="7" spans="1:11" s="4" customFormat="1">
      <c r="A7" s="4" t="s">
        <v>208</v>
      </c>
      <c r="B7" s="4" t="s">
        <v>217</v>
      </c>
    </row>
    <row r="8" spans="1:11" s="4" customFormat="1"/>
    <row r="9" spans="1:11" s="4" customFormat="1">
      <c r="A9" s="58" t="s">
        <v>4</v>
      </c>
      <c r="B9" s="58" t="s">
        <v>209</v>
      </c>
      <c r="C9" s="58" t="s">
        <v>5</v>
      </c>
      <c r="D9" s="58" t="s">
        <v>210</v>
      </c>
      <c r="E9" s="58" t="s">
        <v>211</v>
      </c>
      <c r="F9" s="58" t="s">
        <v>212</v>
      </c>
      <c r="G9" s="58" t="s">
        <v>218</v>
      </c>
      <c r="H9" s="58" t="s">
        <v>213</v>
      </c>
    </row>
    <row r="10" spans="1:11" s="4" customFormat="1">
      <c r="A10" s="4">
        <v>1</v>
      </c>
      <c r="B10" s="4" t="s">
        <v>143</v>
      </c>
      <c r="C10" s="59">
        <v>48000</v>
      </c>
      <c r="D10" s="59">
        <v>5300</v>
      </c>
      <c r="E10" s="59">
        <f>C10-D10</f>
        <v>42700</v>
      </c>
      <c r="F10" s="4">
        <v>36</v>
      </c>
      <c r="G10" s="60">
        <f>D10*F10</f>
        <v>190800</v>
      </c>
      <c r="H10" s="60">
        <f t="shared" ref="H10:H17" si="0">C10*F10</f>
        <v>1728000</v>
      </c>
    </row>
    <row r="11" spans="1:11" s="4" customFormat="1">
      <c r="A11" s="4">
        <v>2</v>
      </c>
      <c r="B11" s="4" t="s">
        <v>88</v>
      </c>
      <c r="C11" s="59">
        <v>48000</v>
      </c>
      <c r="D11" s="59">
        <v>5325</v>
      </c>
      <c r="E11" s="59">
        <f t="shared" ref="E11:E17" si="1">C11-D11</f>
        <v>42675</v>
      </c>
      <c r="F11" s="4">
        <v>36</v>
      </c>
      <c r="G11" s="60">
        <f t="shared" ref="G11:G17" si="2">D11*F11</f>
        <v>191700</v>
      </c>
      <c r="H11" s="60">
        <f t="shared" si="0"/>
        <v>1728000</v>
      </c>
    </row>
    <row r="12" spans="1:11" s="4" customFormat="1">
      <c r="A12" s="4">
        <v>3</v>
      </c>
      <c r="B12" s="4" t="s">
        <v>226</v>
      </c>
      <c r="C12" s="59">
        <v>39000</v>
      </c>
      <c r="D12" s="59">
        <v>5075</v>
      </c>
      <c r="E12" s="59">
        <f t="shared" si="1"/>
        <v>33925</v>
      </c>
      <c r="F12" s="4">
        <v>34</v>
      </c>
      <c r="G12" s="60">
        <f t="shared" si="2"/>
        <v>172550</v>
      </c>
      <c r="H12" s="60">
        <f t="shared" si="0"/>
        <v>1326000</v>
      </c>
    </row>
    <row r="13" spans="1:11" s="4" customFormat="1">
      <c r="A13" s="4">
        <v>4</v>
      </c>
      <c r="B13" s="4" t="s">
        <v>145</v>
      </c>
      <c r="C13" s="59">
        <v>49000</v>
      </c>
      <c r="D13" s="59">
        <v>5300</v>
      </c>
      <c r="E13" s="59">
        <f t="shared" si="1"/>
        <v>43700</v>
      </c>
      <c r="F13" s="4">
        <v>36</v>
      </c>
      <c r="G13" s="60">
        <f t="shared" si="2"/>
        <v>190800</v>
      </c>
      <c r="H13" s="60">
        <f t="shared" si="0"/>
        <v>1764000</v>
      </c>
    </row>
    <row r="14" spans="1:11" s="4" customFormat="1">
      <c r="A14" s="4">
        <v>5</v>
      </c>
      <c r="B14" s="4" t="s">
        <v>89</v>
      </c>
      <c r="C14" s="59">
        <v>48000</v>
      </c>
      <c r="D14" s="59">
        <v>5325</v>
      </c>
      <c r="E14" s="59">
        <f t="shared" si="1"/>
        <v>42675</v>
      </c>
      <c r="F14" s="4">
        <v>36</v>
      </c>
      <c r="G14" s="60">
        <f t="shared" si="2"/>
        <v>191700</v>
      </c>
      <c r="H14" s="60">
        <f t="shared" si="0"/>
        <v>1728000</v>
      </c>
    </row>
    <row r="15" spans="1:11" s="4" customFormat="1">
      <c r="A15" s="4">
        <v>6</v>
      </c>
      <c r="B15" s="4" t="s">
        <v>96</v>
      </c>
      <c r="C15" s="59">
        <v>54500</v>
      </c>
      <c r="D15" s="59">
        <v>5325</v>
      </c>
      <c r="E15" s="59">
        <f t="shared" si="1"/>
        <v>49175</v>
      </c>
      <c r="F15" s="4">
        <v>36</v>
      </c>
      <c r="G15" s="60">
        <f t="shared" si="2"/>
        <v>191700</v>
      </c>
      <c r="H15" s="60">
        <f t="shared" si="0"/>
        <v>1962000</v>
      </c>
    </row>
    <row r="16" spans="1:11" s="4" customFormat="1">
      <c r="A16" s="4">
        <v>7</v>
      </c>
      <c r="B16" s="4" t="s">
        <v>87</v>
      </c>
      <c r="C16" s="59">
        <v>48000</v>
      </c>
      <c r="D16" s="59">
        <v>5325</v>
      </c>
      <c r="E16" s="59">
        <f t="shared" si="1"/>
        <v>42675</v>
      </c>
      <c r="F16" s="4">
        <v>36</v>
      </c>
      <c r="G16" s="60">
        <f t="shared" si="2"/>
        <v>191700</v>
      </c>
      <c r="H16" s="60">
        <f t="shared" si="0"/>
        <v>1728000</v>
      </c>
    </row>
    <row r="17" spans="1:10" s="4" customFormat="1">
      <c r="A17" s="4">
        <v>8</v>
      </c>
      <c r="B17" s="4" t="s">
        <v>146</v>
      </c>
      <c r="C17" s="59">
        <v>49000</v>
      </c>
      <c r="D17" s="59">
        <v>5325</v>
      </c>
      <c r="E17" s="59">
        <f t="shared" si="1"/>
        <v>43675</v>
      </c>
      <c r="F17" s="4">
        <v>36</v>
      </c>
      <c r="G17" s="60">
        <f t="shared" si="2"/>
        <v>191700</v>
      </c>
      <c r="H17" s="60">
        <f t="shared" si="0"/>
        <v>1764000</v>
      </c>
    </row>
    <row r="18" spans="1:10" s="4" customFormat="1"/>
    <row r="19" spans="1:10" s="4" customFormat="1">
      <c r="F19" s="61" t="s">
        <v>214</v>
      </c>
      <c r="H19" s="62">
        <f>SUM(H10:H17)</f>
        <v>13728000</v>
      </c>
    </row>
    <row r="20" spans="1:10" s="4" customFormat="1">
      <c r="F20" s="61" t="s">
        <v>210</v>
      </c>
      <c r="H20" s="60">
        <f>SUM(G10:G17)</f>
        <v>1512650</v>
      </c>
    </row>
    <row r="21" spans="1:10" s="4" customFormat="1">
      <c r="F21" s="63" t="s">
        <v>219</v>
      </c>
      <c r="H21" s="64">
        <f>H19-H20</f>
        <v>12215350</v>
      </c>
      <c r="J21" s="4" t="s">
        <v>244</v>
      </c>
    </row>
    <row r="22" spans="1:10" s="4" customFormat="1"/>
    <row r="23" spans="1:10" s="4" customFormat="1">
      <c r="F23" s="4" t="s">
        <v>230</v>
      </c>
    </row>
    <row r="24" spans="1:10" s="25" customFormat="1"/>
    <row r="25" spans="1:10" s="4" customFormat="1"/>
    <row r="26" spans="1:10" s="4" customFormat="1">
      <c r="A26" s="58" t="s">
        <v>4</v>
      </c>
      <c r="B26" s="58" t="s">
        <v>209</v>
      </c>
      <c r="C26" s="58" t="s">
        <v>5</v>
      </c>
      <c r="D26" s="58" t="s">
        <v>210</v>
      </c>
      <c r="E26" s="58" t="s">
        <v>211</v>
      </c>
      <c r="F26" s="58" t="s">
        <v>212</v>
      </c>
      <c r="G26" s="58" t="s">
        <v>218</v>
      </c>
      <c r="H26" s="58" t="s">
        <v>213</v>
      </c>
    </row>
    <row r="27" spans="1:10" s="4" customFormat="1">
      <c r="A27" s="4">
        <v>1</v>
      </c>
      <c r="B27" s="4" t="s">
        <v>139</v>
      </c>
      <c r="C27" s="59">
        <v>49000</v>
      </c>
      <c r="D27" s="59">
        <v>5300</v>
      </c>
      <c r="E27" s="59">
        <f>C27-D27</f>
        <v>43700</v>
      </c>
      <c r="F27" s="4">
        <v>36</v>
      </c>
      <c r="G27" s="60">
        <f>D27*F27</f>
        <v>190800</v>
      </c>
      <c r="H27" s="60">
        <f t="shared" ref="H27:H37" si="3">C27*F27</f>
        <v>1764000</v>
      </c>
    </row>
    <row r="28" spans="1:10" s="4" customFormat="1">
      <c r="A28" s="4">
        <v>2</v>
      </c>
      <c r="B28" s="4" t="s">
        <v>232</v>
      </c>
      <c r="C28" s="59">
        <v>48000</v>
      </c>
      <c r="D28" s="59">
        <v>5325</v>
      </c>
      <c r="E28" s="59">
        <f t="shared" ref="E28:E37" si="4">C28-D28</f>
        <v>42675</v>
      </c>
      <c r="F28" s="4">
        <v>33</v>
      </c>
      <c r="G28" s="60">
        <f t="shared" ref="G28:G37" si="5">D28*F28</f>
        <v>175725</v>
      </c>
      <c r="H28" s="60">
        <f t="shared" si="3"/>
        <v>1584000</v>
      </c>
    </row>
    <row r="29" spans="1:10" s="4" customFormat="1">
      <c r="A29" s="4">
        <v>3</v>
      </c>
      <c r="B29" s="4" t="s">
        <v>233</v>
      </c>
      <c r="C29" s="59">
        <v>39000</v>
      </c>
      <c r="D29" s="59">
        <v>5075</v>
      </c>
      <c r="E29" s="59">
        <f t="shared" si="4"/>
        <v>33925</v>
      </c>
      <c r="F29" s="4">
        <v>29</v>
      </c>
      <c r="G29" s="60">
        <f t="shared" si="5"/>
        <v>147175</v>
      </c>
      <c r="H29" s="60">
        <f t="shared" si="3"/>
        <v>1131000</v>
      </c>
    </row>
    <row r="30" spans="1:10" s="4" customFormat="1">
      <c r="A30" s="4">
        <v>4</v>
      </c>
      <c r="B30" s="4" t="s">
        <v>82</v>
      </c>
      <c r="C30" s="59">
        <v>48000</v>
      </c>
      <c r="D30" s="59">
        <v>5325</v>
      </c>
      <c r="E30" s="59">
        <f t="shared" si="4"/>
        <v>42675</v>
      </c>
      <c r="F30" s="4">
        <v>36</v>
      </c>
      <c r="G30" s="60">
        <f t="shared" si="5"/>
        <v>191700</v>
      </c>
      <c r="H30" s="60">
        <f t="shared" si="3"/>
        <v>1728000</v>
      </c>
    </row>
    <row r="31" spans="1:10" s="4" customFormat="1">
      <c r="A31" s="4">
        <v>5</v>
      </c>
      <c r="B31" s="4" t="s">
        <v>151</v>
      </c>
      <c r="C31" s="59">
        <v>57000</v>
      </c>
      <c r="D31" s="59">
        <v>5300</v>
      </c>
      <c r="E31" s="59">
        <f t="shared" si="4"/>
        <v>51700</v>
      </c>
      <c r="F31" s="4">
        <v>36</v>
      </c>
      <c r="G31" s="60">
        <f t="shared" si="5"/>
        <v>190800</v>
      </c>
      <c r="H31" s="60">
        <f t="shared" si="3"/>
        <v>2052000</v>
      </c>
    </row>
    <row r="32" spans="1:10" s="4" customFormat="1">
      <c r="A32" s="4">
        <v>6</v>
      </c>
      <c r="B32" s="4" t="s">
        <v>234</v>
      </c>
      <c r="C32" s="59">
        <v>39000</v>
      </c>
      <c r="D32" s="59">
        <v>5075</v>
      </c>
      <c r="E32" s="59">
        <f t="shared" si="4"/>
        <v>33925</v>
      </c>
      <c r="F32" s="4">
        <v>36</v>
      </c>
      <c r="G32" s="60">
        <f t="shared" si="5"/>
        <v>182700</v>
      </c>
      <c r="H32" s="60">
        <f t="shared" si="3"/>
        <v>1404000</v>
      </c>
    </row>
    <row r="33" spans="1:10" s="4" customFormat="1">
      <c r="A33" s="4">
        <v>7</v>
      </c>
      <c r="B33" s="4" t="s">
        <v>235</v>
      </c>
      <c r="C33" s="59">
        <v>39000</v>
      </c>
      <c r="D33" s="59">
        <v>5075</v>
      </c>
      <c r="E33" s="59">
        <f t="shared" si="4"/>
        <v>33925</v>
      </c>
      <c r="F33" s="4">
        <v>36</v>
      </c>
      <c r="G33" s="60">
        <f t="shared" si="5"/>
        <v>182700</v>
      </c>
      <c r="H33" s="60">
        <f t="shared" si="3"/>
        <v>1404000</v>
      </c>
    </row>
    <row r="34" spans="1:10" s="4" customFormat="1">
      <c r="A34" s="4">
        <v>8</v>
      </c>
      <c r="B34" s="4" t="s">
        <v>144</v>
      </c>
      <c r="C34" s="59">
        <v>48000</v>
      </c>
      <c r="D34" s="59">
        <v>5300</v>
      </c>
      <c r="E34" s="59">
        <f t="shared" si="4"/>
        <v>42700</v>
      </c>
      <c r="F34" s="4">
        <v>32</v>
      </c>
      <c r="G34" s="60">
        <f t="shared" si="5"/>
        <v>169600</v>
      </c>
      <c r="H34" s="60">
        <f t="shared" si="3"/>
        <v>1536000</v>
      </c>
    </row>
    <row r="35" spans="1:10" s="4" customFormat="1">
      <c r="A35" s="4">
        <v>9</v>
      </c>
      <c r="B35" s="4" t="s">
        <v>236</v>
      </c>
      <c r="C35" s="59">
        <v>39000</v>
      </c>
      <c r="D35" s="59">
        <v>5075</v>
      </c>
      <c r="E35" s="59">
        <f t="shared" si="4"/>
        <v>33925</v>
      </c>
      <c r="F35" s="4">
        <v>35</v>
      </c>
      <c r="G35" s="60">
        <f t="shared" si="5"/>
        <v>177625</v>
      </c>
      <c r="H35" s="60">
        <f t="shared" si="3"/>
        <v>1365000</v>
      </c>
    </row>
    <row r="36" spans="1:10" s="4" customFormat="1">
      <c r="A36" s="4">
        <v>10</v>
      </c>
      <c r="B36" s="4" t="s">
        <v>237</v>
      </c>
      <c r="C36" s="59">
        <v>39000</v>
      </c>
      <c r="D36" s="59">
        <v>5075</v>
      </c>
      <c r="E36" s="59">
        <f t="shared" si="4"/>
        <v>33925</v>
      </c>
      <c r="F36" s="4">
        <v>35</v>
      </c>
      <c r="G36" s="60">
        <f t="shared" si="5"/>
        <v>177625</v>
      </c>
      <c r="H36" s="60">
        <f t="shared" si="3"/>
        <v>1365000</v>
      </c>
    </row>
    <row r="37" spans="1:10" s="4" customFormat="1">
      <c r="A37" s="4">
        <v>11</v>
      </c>
      <c r="B37" s="4" t="s">
        <v>150</v>
      </c>
      <c r="C37" s="59">
        <v>57000</v>
      </c>
      <c r="D37" s="59">
        <v>5300</v>
      </c>
      <c r="E37" s="59">
        <f t="shared" si="4"/>
        <v>51700</v>
      </c>
      <c r="F37" s="4">
        <v>34</v>
      </c>
      <c r="G37" s="60">
        <f t="shared" si="5"/>
        <v>180200</v>
      </c>
      <c r="H37" s="60">
        <f t="shared" si="3"/>
        <v>1938000</v>
      </c>
    </row>
    <row r="38" spans="1:10" s="4" customFormat="1"/>
    <row r="39" spans="1:10" s="4" customFormat="1">
      <c r="F39" s="61" t="s">
        <v>214</v>
      </c>
      <c r="H39" s="62">
        <f>SUM(H27:H37)</f>
        <v>17271000</v>
      </c>
    </row>
    <row r="40" spans="1:10" s="4" customFormat="1">
      <c r="F40" s="61" t="s">
        <v>210</v>
      </c>
      <c r="H40" s="60">
        <f>SUM(G27:G37)</f>
        <v>1966650</v>
      </c>
    </row>
    <row r="41" spans="1:10" s="4" customFormat="1">
      <c r="F41" s="63" t="s">
        <v>219</v>
      </c>
      <c r="H41" s="64">
        <f>H39-H40</f>
        <v>15304350</v>
      </c>
      <c r="J41" s="4" t="s">
        <v>244</v>
      </c>
    </row>
    <row r="42" spans="1:10" s="4" customFormat="1"/>
    <row r="43" spans="1:10" s="4" customFormat="1">
      <c r="F43" s="4" t="s">
        <v>243</v>
      </c>
    </row>
    <row r="44" spans="1:10" s="25" customFormat="1"/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showGridLines="0" workbookViewId="0">
      <pane ySplit="3" topLeftCell="A34" activePane="bottomLeft" state="frozen"/>
      <selection pane="bottomLeft" activeCell="E62" sqref="E6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9" width="11" style="14" bestFit="1" customWidth="1"/>
    <col min="10" max="16384" width="9.140625" style="14"/>
  </cols>
  <sheetData>
    <row r="1" spans="1:10" s="37" customFormat="1">
      <c r="A1" s="45" t="s">
        <v>206</v>
      </c>
      <c r="I1" s="37" t="s">
        <v>268</v>
      </c>
      <c r="J1" s="49" t="s">
        <v>274</v>
      </c>
    </row>
    <row r="2" spans="1:10" s="37" customFormat="1">
      <c r="A2" s="37" t="s">
        <v>207</v>
      </c>
      <c r="I2" s="37" t="s">
        <v>263</v>
      </c>
      <c r="J2" s="37" t="s">
        <v>266</v>
      </c>
    </row>
    <row r="3" spans="1:10" s="37" customFormat="1">
      <c r="I3" s="37" t="s">
        <v>264</v>
      </c>
      <c r="J3" s="37" t="s">
        <v>275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/>
    <row r="6" spans="1:10" s="37" customFormat="1">
      <c r="A6" s="37" t="s">
        <v>3</v>
      </c>
      <c r="B6" s="37" t="s">
        <v>246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94</v>
      </c>
      <c r="C10" s="40">
        <v>57000</v>
      </c>
      <c r="D10" s="40">
        <v>5125</v>
      </c>
      <c r="E10" s="40">
        <f>C10-D10</f>
        <v>51875</v>
      </c>
      <c r="F10" s="37">
        <v>36</v>
      </c>
      <c r="G10" s="42">
        <f>D10*F10</f>
        <v>184500</v>
      </c>
      <c r="H10" s="42">
        <f t="shared" ref="H10:H27" si="0">C10*F10</f>
        <v>2052000</v>
      </c>
    </row>
    <row r="11" spans="1:10" s="37" customFormat="1">
      <c r="A11" s="37">
        <v>2</v>
      </c>
      <c r="B11" s="37" t="s">
        <v>90</v>
      </c>
      <c r="C11" s="40">
        <v>50000</v>
      </c>
      <c r="D11" s="40">
        <v>5125</v>
      </c>
      <c r="E11" s="40">
        <f t="shared" ref="E11:E31" si="1">C11-D11</f>
        <v>44875</v>
      </c>
      <c r="F11" s="37">
        <v>35</v>
      </c>
      <c r="G11" s="42">
        <f t="shared" ref="G11:G27" si="2">D11*F11</f>
        <v>179375</v>
      </c>
      <c r="H11" s="42">
        <f t="shared" si="0"/>
        <v>1750000</v>
      </c>
    </row>
    <row r="12" spans="1:10" s="37" customFormat="1">
      <c r="A12" s="37">
        <v>3</v>
      </c>
      <c r="B12" s="37" t="s">
        <v>79</v>
      </c>
      <c r="C12" s="40">
        <v>50000</v>
      </c>
      <c r="D12" s="40">
        <v>5125</v>
      </c>
      <c r="E12" s="40">
        <f t="shared" si="1"/>
        <v>44875</v>
      </c>
      <c r="F12" s="37">
        <v>36</v>
      </c>
      <c r="G12" s="42">
        <f t="shared" si="2"/>
        <v>184500</v>
      </c>
      <c r="H12" s="42">
        <f t="shared" si="0"/>
        <v>1800000</v>
      </c>
    </row>
    <row r="13" spans="1:10" s="37" customFormat="1">
      <c r="A13" s="37">
        <v>4</v>
      </c>
      <c r="B13" s="37" t="s">
        <v>80</v>
      </c>
      <c r="C13" s="40">
        <v>50000</v>
      </c>
      <c r="D13" s="40">
        <v>5125</v>
      </c>
      <c r="E13" s="40">
        <f t="shared" si="1"/>
        <v>44875</v>
      </c>
      <c r="F13" s="37">
        <v>36</v>
      </c>
      <c r="G13" s="42">
        <f t="shared" si="2"/>
        <v>184500</v>
      </c>
      <c r="H13" s="42">
        <f t="shared" si="0"/>
        <v>1800000</v>
      </c>
    </row>
    <row r="14" spans="1:10" s="37" customFormat="1">
      <c r="A14" s="37">
        <v>5</v>
      </c>
      <c r="B14" s="37" t="s">
        <v>81</v>
      </c>
      <c r="C14" s="40">
        <v>50000</v>
      </c>
      <c r="D14" s="40">
        <v>5125</v>
      </c>
      <c r="E14" s="40">
        <f t="shared" si="1"/>
        <v>44875</v>
      </c>
      <c r="F14" s="37">
        <v>36</v>
      </c>
      <c r="G14" s="42">
        <f t="shared" si="2"/>
        <v>184500</v>
      </c>
      <c r="H14" s="42">
        <f t="shared" si="0"/>
        <v>1800000</v>
      </c>
    </row>
    <row r="15" spans="1:10" s="37" customFormat="1">
      <c r="A15" s="37">
        <v>6</v>
      </c>
      <c r="B15" s="37" t="s">
        <v>147</v>
      </c>
      <c r="C15" s="40">
        <v>57000</v>
      </c>
      <c r="D15" s="40">
        <v>5125</v>
      </c>
      <c r="E15" s="40">
        <f t="shared" si="1"/>
        <v>51875</v>
      </c>
      <c r="F15" s="37">
        <v>35</v>
      </c>
      <c r="G15" s="42">
        <f t="shared" si="2"/>
        <v>179375</v>
      </c>
      <c r="H15" s="42">
        <f t="shared" si="0"/>
        <v>1995000</v>
      </c>
    </row>
    <row r="16" spans="1:10" s="37" customFormat="1">
      <c r="A16" s="37">
        <v>7</v>
      </c>
      <c r="B16" s="37" t="s">
        <v>149</v>
      </c>
      <c r="C16" s="40">
        <v>57000</v>
      </c>
      <c r="D16" s="40">
        <v>5125</v>
      </c>
      <c r="E16" s="40">
        <f t="shared" si="1"/>
        <v>51875</v>
      </c>
      <c r="F16" s="37">
        <v>34</v>
      </c>
      <c r="G16" s="42">
        <f t="shared" si="2"/>
        <v>174250</v>
      </c>
      <c r="H16" s="42">
        <f t="shared" si="0"/>
        <v>1938000</v>
      </c>
    </row>
    <row r="17" spans="1:10" s="37" customFormat="1">
      <c r="A17" s="37">
        <v>8</v>
      </c>
      <c r="B17" s="37" t="s">
        <v>152</v>
      </c>
      <c r="C17" s="40">
        <v>57000</v>
      </c>
      <c r="D17" s="40">
        <v>5125</v>
      </c>
      <c r="E17" s="40">
        <f t="shared" si="1"/>
        <v>51875</v>
      </c>
      <c r="F17" s="37">
        <v>34</v>
      </c>
      <c r="G17" s="42">
        <f t="shared" si="2"/>
        <v>174250</v>
      </c>
      <c r="H17" s="42">
        <f t="shared" si="0"/>
        <v>1938000</v>
      </c>
    </row>
    <row r="18" spans="1:10" s="37" customFormat="1">
      <c r="A18" s="37">
        <v>9</v>
      </c>
      <c r="B18" s="37" t="s">
        <v>95</v>
      </c>
      <c r="C18" s="40">
        <v>57000</v>
      </c>
      <c r="D18" s="40">
        <v>5125</v>
      </c>
      <c r="E18" s="40">
        <f t="shared" si="1"/>
        <v>51875</v>
      </c>
      <c r="F18" s="37">
        <v>36</v>
      </c>
      <c r="G18" s="42">
        <f t="shared" si="2"/>
        <v>184500</v>
      </c>
      <c r="H18" s="42">
        <f t="shared" si="0"/>
        <v>2052000</v>
      </c>
    </row>
    <row r="19" spans="1:10" s="37" customFormat="1">
      <c r="A19" s="37">
        <v>10</v>
      </c>
      <c r="B19" s="37" t="s">
        <v>91</v>
      </c>
      <c r="C19" s="40">
        <v>50000</v>
      </c>
      <c r="D19" s="40">
        <v>5125</v>
      </c>
      <c r="E19" s="40">
        <f t="shared" si="1"/>
        <v>44875</v>
      </c>
      <c r="F19" s="37">
        <v>36</v>
      </c>
      <c r="G19" s="42">
        <f t="shared" si="2"/>
        <v>184500</v>
      </c>
      <c r="H19" s="42">
        <f t="shared" si="0"/>
        <v>1800000</v>
      </c>
    </row>
    <row r="20" spans="1:10" s="37" customFormat="1">
      <c r="A20" s="37">
        <v>11</v>
      </c>
      <c r="B20" s="37" t="s">
        <v>97</v>
      </c>
      <c r="C20" s="40">
        <v>57000</v>
      </c>
      <c r="D20" s="40">
        <v>5125</v>
      </c>
      <c r="E20" s="40">
        <f t="shared" si="1"/>
        <v>51875</v>
      </c>
      <c r="F20" s="37">
        <v>36</v>
      </c>
      <c r="G20" s="42">
        <f t="shared" si="2"/>
        <v>184500</v>
      </c>
      <c r="H20" s="42">
        <f t="shared" si="0"/>
        <v>2052000</v>
      </c>
    </row>
    <row r="21" spans="1:10" s="37" customFormat="1">
      <c r="A21" s="37">
        <v>12</v>
      </c>
      <c r="B21" s="37" t="s">
        <v>142</v>
      </c>
      <c r="C21" s="40">
        <v>50000</v>
      </c>
      <c r="D21" s="40">
        <v>5125</v>
      </c>
      <c r="E21" s="40">
        <f t="shared" si="1"/>
        <v>44875</v>
      </c>
      <c r="F21" s="37">
        <v>36</v>
      </c>
      <c r="G21" s="42">
        <f t="shared" si="2"/>
        <v>184500</v>
      </c>
      <c r="H21" s="42">
        <f t="shared" si="0"/>
        <v>1800000</v>
      </c>
    </row>
    <row r="22" spans="1:10" s="37" customFormat="1">
      <c r="A22" s="37">
        <v>13</v>
      </c>
      <c r="B22" s="37" t="s">
        <v>140</v>
      </c>
      <c r="C22" s="40">
        <v>50000</v>
      </c>
      <c r="D22" s="40">
        <v>5125</v>
      </c>
      <c r="E22" s="40">
        <f t="shared" si="1"/>
        <v>44875</v>
      </c>
      <c r="F22" s="37">
        <v>36</v>
      </c>
      <c r="G22" s="42">
        <f t="shared" si="2"/>
        <v>184500</v>
      </c>
      <c r="H22" s="42">
        <f t="shared" si="0"/>
        <v>1800000</v>
      </c>
    </row>
    <row r="23" spans="1:10" s="37" customFormat="1">
      <c r="A23" s="37">
        <v>14</v>
      </c>
      <c r="B23" s="37" t="s">
        <v>86</v>
      </c>
      <c r="C23" s="40">
        <v>50000</v>
      </c>
      <c r="D23" s="40">
        <v>5125</v>
      </c>
      <c r="E23" s="40">
        <f t="shared" si="1"/>
        <v>44875</v>
      </c>
      <c r="F23" s="37">
        <v>36</v>
      </c>
      <c r="G23" s="42">
        <f t="shared" si="2"/>
        <v>184500</v>
      </c>
      <c r="H23" s="42">
        <f t="shared" si="0"/>
        <v>1800000</v>
      </c>
    </row>
    <row r="24" spans="1:10" s="37" customFormat="1">
      <c r="A24" s="37">
        <v>15</v>
      </c>
      <c r="B24" s="37" t="s">
        <v>153</v>
      </c>
      <c r="C24" s="40">
        <v>57000</v>
      </c>
      <c r="D24" s="40">
        <v>5125</v>
      </c>
      <c r="E24" s="40">
        <f t="shared" si="1"/>
        <v>51875</v>
      </c>
      <c r="F24" s="37">
        <v>35</v>
      </c>
      <c r="G24" s="42">
        <f t="shared" si="2"/>
        <v>179375</v>
      </c>
      <c r="H24" s="42">
        <f t="shared" si="0"/>
        <v>1995000</v>
      </c>
    </row>
    <row r="25" spans="1:10" s="37" customFormat="1">
      <c r="A25" s="37">
        <v>16</v>
      </c>
      <c r="B25" s="37" t="s">
        <v>141</v>
      </c>
      <c r="C25" s="40">
        <v>50000</v>
      </c>
      <c r="D25" s="40">
        <v>5125</v>
      </c>
      <c r="E25" s="40">
        <f t="shared" si="1"/>
        <v>44875</v>
      </c>
      <c r="F25" s="37">
        <v>35</v>
      </c>
      <c r="G25" s="42">
        <f t="shared" si="2"/>
        <v>179375</v>
      </c>
      <c r="H25" s="42">
        <f t="shared" si="0"/>
        <v>1750000</v>
      </c>
    </row>
    <row r="26" spans="1:10" s="37" customFormat="1">
      <c r="A26" s="37">
        <v>17</v>
      </c>
      <c r="B26" s="37" t="s">
        <v>85</v>
      </c>
      <c r="C26" s="40">
        <v>50000</v>
      </c>
      <c r="D26" s="40">
        <v>5125</v>
      </c>
      <c r="E26" s="40">
        <f t="shared" si="1"/>
        <v>44875</v>
      </c>
      <c r="F26" s="37">
        <v>35</v>
      </c>
      <c r="G26" s="42">
        <f t="shared" si="2"/>
        <v>179375</v>
      </c>
      <c r="H26" s="42">
        <f t="shared" si="0"/>
        <v>1750000</v>
      </c>
    </row>
    <row r="27" spans="1:10" s="37" customFormat="1">
      <c r="A27" s="37">
        <v>18</v>
      </c>
      <c r="B27" s="37" t="s">
        <v>92</v>
      </c>
      <c r="C27" s="40">
        <v>57000</v>
      </c>
      <c r="D27" s="40">
        <v>5125</v>
      </c>
      <c r="E27" s="40">
        <f t="shared" si="1"/>
        <v>51875</v>
      </c>
      <c r="F27" s="37">
        <v>30</v>
      </c>
      <c r="G27" s="42">
        <f t="shared" si="2"/>
        <v>153750</v>
      </c>
      <c r="H27" s="42">
        <f t="shared" si="0"/>
        <v>1710000</v>
      </c>
    </row>
    <row r="28" spans="1:10" s="37" customFormat="1">
      <c r="C28" s="40"/>
      <c r="D28" s="40"/>
      <c r="E28" s="40"/>
      <c r="G28" s="42"/>
      <c r="H28" s="42"/>
    </row>
    <row r="29" spans="1:10" s="37" customFormat="1">
      <c r="E29" s="40">
        <f t="shared" si="1"/>
        <v>0</v>
      </c>
      <c r="F29" s="43" t="s">
        <v>214</v>
      </c>
      <c r="G29" s="42"/>
      <c r="H29" s="44">
        <f>SUM(H10:H27)</f>
        <v>33582000</v>
      </c>
    </row>
    <row r="30" spans="1:10" s="37" customFormat="1">
      <c r="E30" s="40">
        <f t="shared" si="1"/>
        <v>0</v>
      </c>
      <c r="F30" s="43" t="s">
        <v>210</v>
      </c>
      <c r="G30" s="42"/>
      <c r="H30" s="42">
        <f>SUM(G10:G27)</f>
        <v>3244125</v>
      </c>
    </row>
    <row r="31" spans="1:10" s="37" customFormat="1">
      <c r="E31" s="40">
        <f t="shared" si="1"/>
        <v>0</v>
      </c>
      <c r="F31" s="45" t="s">
        <v>219</v>
      </c>
      <c r="G31" s="42"/>
      <c r="H31" s="46">
        <f>H29-H30</f>
        <v>30337875</v>
      </c>
      <c r="J31" s="37" t="s">
        <v>244</v>
      </c>
    </row>
    <row r="32" spans="1:10" s="37" customFormat="1"/>
    <row r="33" spans="1:8" s="37" customFormat="1">
      <c r="F33" s="37" t="s">
        <v>243</v>
      </c>
    </row>
    <row r="34" spans="1:8" s="37" customFormat="1"/>
    <row r="35" spans="1:8" s="26" customFormat="1"/>
    <row r="36" spans="1:8" s="37" customFormat="1"/>
    <row r="37" spans="1:8" s="37" customFormat="1">
      <c r="A37" s="105" t="s">
        <v>215</v>
      </c>
      <c r="B37" s="105"/>
      <c r="C37" s="105"/>
      <c r="D37" s="105"/>
      <c r="E37" s="105"/>
      <c r="F37" s="105"/>
      <c r="G37" s="105"/>
      <c r="H37" s="105"/>
    </row>
    <row r="38" spans="1:8" s="37" customFormat="1"/>
    <row r="39" spans="1:8" s="37" customFormat="1">
      <c r="A39" s="37" t="s">
        <v>3</v>
      </c>
      <c r="B39" s="37" t="s">
        <v>246</v>
      </c>
    </row>
    <row r="40" spans="1:8" s="37" customFormat="1">
      <c r="A40" s="37" t="s">
        <v>208</v>
      </c>
      <c r="B40" s="37" t="s">
        <v>217</v>
      </c>
    </row>
    <row r="41" spans="1:8" s="37" customFormat="1"/>
    <row r="42" spans="1:8" s="37" customFormat="1">
      <c r="A42" s="38" t="s">
        <v>4</v>
      </c>
      <c r="B42" s="38" t="s">
        <v>209</v>
      </c>
      <c r="C42" s="38" t="s">
        <v>5</v>
      </c>
      <c r="D42" s="38" t="s">
        <v>210</v>
      </c>
      <c r="E42" s="38" t="s">
        <v>211</v>
      </c>
      <c r="F42" s="38" t="s">
        <v>212</v>
      </c>
      <c r="G42" s="38" t="s">
        <v>218</v>
      </c>
      <c r="H42" s="38" t="s">
        <v>213</v>
      </c>
    </row>
    <row r="43" spans="1:8" s="37" customFormat="1">
      <c r="A43" s="37">
        <v>1</v>
      </c>
      <c r="B43" s="37" t="s">
        <v>77</v>
      </c>
      <c r="C43" s="40">
        <v>50000</v>
      </c>
      <c r="D43" s="40">
        <v>5125</v>
      </c>
      <c r="E43" s="40">
        <f>C43-D43</f>
        <v>44875</v>
      </c>
      <c r="F43" s="37">
        <v>36</v>
      </c>
      <c r="G43" s="42">
        <f>D43*F43</f>
        <v>184500</v>
      </c>
      <c r="H43" s="42">
        <f>C43*F43</f>
        <v>1800000</v>
      </c>
    </row>
    <row r="44" spans="1:8" s="37" customFormat="1">
      <c r="A44" s="37">
        <v>2</v>
      </c>
      <c r="B44" s="37" t="s">
        <v>148</v>
      </c>
      <c r="C44" s="40">
        <v>57000</v>
      </c>
      <c r="D44" s="40">
        <v>5125</v>
      </c>
      <c r="E44" s="40">
        <f>C44-D44</f>
        <v>51875</v>
      </c>
      <c r="F44" s="37">
        <v>36</v>
      </c>
      <c r="G44" s="42">
        <f>D44*F44</f>
        <v>184500</v>
      </c>
      <c r="H44" s="42">
        <f>C44*F44</f>
        <v>2052000</v>
      </c>
    </row>
    <row r="45" spans="1:8" s="37" customFormat="1">
      <c r="A45" s="37">
        <v>3</v>
      </c>
      <c r="B45" s="37" t="s">
        <v>93</v>
      </c>
      <c r="C45" s="40">
        <v>57000</v>
      </c>
      <c r="D45" s="40">
        <v>5125</v>
      </c>
      <c r="E45" s="40">
        <f>C45-D45</f>
        <v>51875</v>
      </c>
      <c r="F45" s="37">
        <v>29</v>
      </c>
      <c r="G45" s="42">
        <f>D45*F45</f>
        <v>148625</v>
      </c>
      <c r="H45" s="42">
        <f>C45*F45</f>
        <v>1653000</v>
      </c>
    </row>
    <row r="46" spans="1:8" s="37" customFormat="1">
      <c r="C46" s="40"/>
      <c r="D46" s="40"/>
      <c r="E46" s="40"/>
      <c r="G46" s="42"/>
      <c r="H46" s="42"/>
    </row>
    <row r="47" spans="1:8" s="37" customFormat="1">
      <c r="E47" s="40">
        <f>C47-D47</f>
        <v>0</v>
      </c>
      <c r="F47" s="43" t="s">
        <v>214</v>
      </c>
      <c r="G47" s="42"/>
      <c r="H47" s="44">
        <f>SUM(H43:H45)</f>
        <v>5505000</v>
      </c>
    </row>
    <row r="48" spans="1:8" s="37" customFormat="1">
      <c r="E48" s="40">
        <f>C48-D48</f>
        <v>0</v>
      </c>
      <c r="F48" s="43" t="s">
        <v>210</v>
      </c>
      <c r="G48" s="42"/>
      <c r="H48" s="42">
        <f>SUM(G43:G45)</f>
        <v>517625</v>
      </c>
    </row>
    <row r="49" spans="1:10" s="37" customFormat="1">
      <c r="E49" s="40">
        <f>C49-D49</f>
        <v>0</v>
      </c>
      <c r="F49" s="45" t="s">
        <v>219</v>
      </c>
      <c r="G49" s="42"/>
      <c r="H49" s="46">
        <f>H47-H48</f>
        <v>4987375</v>
      </c>
      <c r="J49" s="37" t="s">
        <v>319</v>
      </c>
    </row>
    <row r="50" spans="1:10" s="37" customFormat="1"/>
    <row r="51" spans="1:10" s="37" customFormat="1">
      <c r="F51" s="37" t="s">
        <v>329</v>
      </c>
    </row>
    <row r="52" spans="1:10" s="37" customFormat="1"/>
    <row r="53" spans="1:10" s="26" customFormat="1"/>
    <row r="54" spans="1:10" s="37" customFormat="1"/>
    <row r="55" spans="1:10" s="37" customFormat="1">
      <c r="A55" s="105" t="s">
        <v>215</v>
      </c>
      <c r="B55" s="105"/>
      <c r="C55" s="105"/>
      <c r="D55" s="105"/>
      <c r="E55" s="105"/>
      <c r="F55" s="105"/>
      <c r="G55" s="105"/>
      <c r="H55" s="105"/>
    </row>
    <row r="56" spans="1:10" s="37" customFormat="1"/>
    <row r="57" spans="1:10" s="37" customFormat="1">
      <c r="A57" s="37" t="s">
        <v>3</v>
      </c>
      <c r="B57" s="37" t="s">
        <v>246</v>
      </c>
    </row>
    <row r="58" spans="1:10" s="37" customFormat="1">
      <c r="A58" s="37" t="s">
        <v>208</v>
      </c>
      <c r="B58" s="37" t="s">
        <v>217</v>
      </c>
    </row>
    <row r="59" spans="1:10" s="37" customFormat="1"/>
    <row r="60" spans="1:10" s="37" customFormat="1">
      <c r="A60" s="38" t="s">
        <v>4</v>
      </c>
      <c r="B60" s="38" t="s">
        <v>209</v>
      </c>
      <c r="C60" s="38" t="s">
        <v>5</v>
      </c>
      <c r="D60" s="38" t="s">
        <v>210</v>
      </c>
      <c r="E60" s="38" t="s">
        <v>211</v>
      </c>
      <c r="F60" s="38" t="s">
        <v>212</v>
      </c>
      <c r="G60" s="38" t="s">
        <v>218</v>
      </c>
      <c r="H60" s="38" t="s">
        <v>213</v>
      </c>
    </row>
    <row r="61" spans="1:10" s="37" customFormat="1">
      <c r="A61" s="37">
        <v>3</v>
      </c>
      <c r="B61" s="37" t="s">
        <v>93</v>
      </c>
      <c r="C61" s="40">
        <v>57000</v>
      </c>
      <c r="D61" s="40">
        <v>5125</v>
      </c>
      <c r="E61" s="40">
        <f>C61-D61</f>
        <v>51875</v>
      </c>
      <c r="F61" s="37">
        <v>4</v>
      </c>
      <c r="G61" s="42">
        <f>D61*F61</f>
        <v>20500</v>
      </c>
      <c r="H61" s="42">
        <f>C61*F61</f>
        <v>228000</v>
      </c>
    </row>
    <row r="62" spans="1:10" s="37" customFormat="1">
      <c r="C62" s="40"/>
      <c r="D62" s="40"/>
      <c r="E62" s="40"/>
      <c r="G62" s="42"/>
      <c r="H62" s="42"/>
    </row>
    <row r="63" spans="1:10" s="37" customFormat="1">
      <c r="E63" s="40">
        <f>C63-D63</f>
        <v>0</v>
      </c>
      <c r="F63" s="43" t="s">
        <v>214</v>
      </c>
      <c r="G63" s="42"/>
      <c r="H63" s="44">
        <f>SUM(H61:H61)</f>
        <v>228000</v>
      </c>
    </row>
    <row r="64" spans="1:10" s="37" customFormat="1">
      <c r="E64" s="40">
        <f>C64-D64</f>
        <v>0</v>
      </c>
      <c r="F64" s="43" t="s">
        <v>210</v>
      </c>
      <c r="G64" s="42"/>
      <c r="H64" s="42">
        <f>SUM(G61:G61)</f>
        <v>20500</v>
      </c>
    </row>
    <row r="65" spans="5:10" s="37" customFormat="1">
      <c r="E65" s="40">
        <f>C65-D65</f>
        <v>0</v>
      </c>
      <c r="F65" s="45" t="s">
        <v>219</v>
      </c>
      <c r="G65" s="42"/>
      <c r="H65" s="46">
        <f>H63-H64</f>
        <v>207500</v>
      </c>
      <c r="J65" s="37" t="s">
        <v>393</v>
      </c>
    </row>
    <row r="66" spans="5:10" s="37" customFormat="1"/>
    <row r="67" spans="5:10" s="37" customFormat="1">
      <c r="F67" s="37" t="s">
        <v>340</v>
      </c>
    </row>
    <row r="68" spans="5:10" s="26" customFormat="1"/>
  </sheetData>
  <mergeCells count="3">
    <mergeCell ref="A4:H4"/>
    <mergeCell ref="A37:H37"/>
    <mergeCell ref="A55:H55"/>
  </mergeCells>
  <pageMargins left="0.7" right="0.7" top="0.75" bottom="0.75" header="0.3" footer="0.3"/>
  <pageSetup scale="74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showGridLines="0" workbookViewId="0">
      <pane ySplit="3" topLeftCell="A4" activePane="bottomLeft" state="frozen"/>
      <selection pane="bottomLeft" sqref="A1:XFD18"/>
    </sheetView>
  </sheetViews>
  <sheetFormatPr defaultRowHeight="15"/>
  <cols>
    <col min="1" max="1" width="11.140625" customWidth="1"/>
    <col min="2" max="2" width="14.140625" customWidth="1"/>
    <col min="3" max="3" width="16.140625" customWidth="1"/>
    <col min="4" max="4" width="21" customWidth="1"/>
    <col min="5" max="5" width="13.42578125" customWidth="1"/>
    <col min="7" max="7" width="14.42578125" bestFit="1" customWidth="1"/>
    <col min="8" max="8" width="16.7109375" bestFit="1" customWidth="1"/>
  </cols>
  <sheetData>
    <row r="1" spans="1:11" s="4" customFormat="1">
      <c r="A1" s="45" t="s">
        <v>206</v>
      </c>
      <c r="B1" s="37"/>
      <c r="C1" s="37"/>
      <c r="D1" s="37"/>
      <c r="E1" s="37"/>
      <c r="F1" s="37"/>
      <c r="G1" s="37"/>
      <c r="H1" s="37" t="s">
        <v>262</v>
      </c>
      <c r="I1" s="51" t="s">
        <v>265</v>
      </c>
      <c r="J1" s="37"/>
      <c r="K1" s="37"/>
    </row>
    <row r="2" spans="1:11" s="4" customFormat="1">
      <c r="A2" s="37" t="s">
        <v>207</v>
      </c>
      <c r="B2" s="37"/>
      <c r="C2" s="37"/>
      <c r="D2" s="37"/>
      <c r="E2" s="37"/>
      <c r="F2" s="37"/>
      <c r="G2" s="37"/>
      <c r="H2" s="37" t="s">
        <v>263</v>
      </c>
      <c r="I2" s="37" t="s">
        <v>266</v>
      </c>
      <c r="J2" s="37"/>
      <c r="K2" s="37"/>
    </row>
    <row r="3" spans="1:11" s="4" customFormat="1">
      <c r="A3" s="37"/>
      <c r="B3" s="37"/>
      <c r="C3" s="37"/>
      <c r="D3" s="37"/>
      <c r="E3" s="37"/>
      <c r="F3" s="37"/>
      <c r="G3" s="37"/>
      <c r="H3" s="37" t="s">
        <v>264</v>
      </c>
      <c r="I3" s="51" t="s">
        <v>267</v>
      </c>
      <c r="J3" s="37"/>
      <c r="K3" s="37"/>
    </row>
    <row r="4" spans="1:11" s="4" customFormat="1">
      <c r="A4" s="105" t="s">
        <v>215</v>
      </c>
      <c r="B4" s="105"/>
      <c r="C4" s="105"/>
      <c r="D4" s="105"/>
      <c r="E4" s="105"/>
      <c r="F4" s="105"/>
      <c r="G4" s="105"/>
      <c r="H4" s="105"/>
      <c r="I4" s="37"/>
      <c r="J4" s="37"/>
      <c r="K4" s="37"/>
    </row>
    <row r="5" spans="1:11" s="4" customFormat="1" ht="9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4" customFormat="1">
      <c r="A6" s="37" t="s">
        <v>3</v>
      </c>
      <c r="B6" s="37" t="s">
        <v>261</v>
      </c>
      <c r="C6" s="37"/>
      <c r="D6" s="37"/>
      <c r="E6" s="37"/>
      <c r="F6" s="37"/>
      <c r="G6" s="37"/>
      <c r="H6" s="37"/>
      <c r="I6" s="37"/>
      <c r="J6" s="37"/>
      <c r="K6" s="37"/>
    </row>
    <row r="7" spans="1:11" s="4" customFormat="1">
      <c r="A7" s="37" t="s">
        <v>208</v>
      </c>
      <c r="B7" s="37" t="s">
        <v>217</v>
      </c>
      <c r="C7" s="37"/>
      <c r="D7" s="37"/>
      <c r="E7" s="37"/>
      <c r="F7" s="37"/>
      <c r="G7" s="37"/>
      <c r="H7" s="37"/>
      <c r="I7" s="37"/>
      <c r="J7" s="37"/>
      <c r="K7" s="37"/>
    </row>
    <row r="8" spans="1:11" s="4" customFormat="1"/>
    <row r="9" spans="1:11" s="4" customFormat="1">
      <c r="A9" s="58" t="s">
        <v>4</v>
      </c>
      <c r="B9" s="58" t="s">
        <v>209</v>
      </c>
      <c r="C9" s="58" t="s">
        <v>5</v>
      </c>
      <c r="D9" s="58" t="s">
        <v>210</v>
      </c>
      <c r="E9" s="58" t="s">
        <v>211</v>
      </c>
      <c r="F9" s="58" t="s">
        <v>212</v>
      </c>
      <c r="G9" s="58" t="s">
        <v>218</v>
      </c>
      <c r="H9" s="58" t="s">
        <v>213</v>
      </c>
    </row>
    <row r="10" spans="1:11" s="4" customFormat="1">
      <c r="A10" s="37">
        <v>1</v>
      </c>
      <c r="B10" s="37" t="s">
        <v>248</v>
      </c>
      <c r="C10" s="40">
        <v>65800</v>
      </c>
      <c r="D10" s="40">
        <v>8650</v>
      </c>
      <c r="E10" s="59">
        <f>C10-D10</f>
        <v>57150</v>
      </c>
      <c r="F10" s="4">
        <v>36</v>
      </c>
      <c r="G10" s="60">
        <f>D10*F10</f>
        <v>311400</v>
      </c>
      <c r="H10" s="60">
        <f>C10*F10</f>
        <v>2368800</v>
      </c>
    </row>
    <row r="11" spans="1:11" s="4" customFormat="1">
      <c r="A11" s="37">
        <v>2</v>
      </c>
      <c r="B11" s="37" t="s">
        <v>247</v>
      </c>
      <c r="C11" s="40">
        <v>69500</v>
      </c>
      <c r="D11" s="40">
        <v>8350</v>
      </c>
      <c r="E11" s="59">
        <f>C11-D11</f>
        <v>61150</v>
      </c>
      <c r="F11" s="4">
        <v>36</v>
      </c>
      <c r="G11" s="60">
        <f>D11*F11</f>
        <v>300600</v>
      </c>
      <c r="H11" s="60">
        <f>C11*F11</f>
        <v>2502000</v>
      </c>
    </row>
    <row r="12" spans="1:11" s="4" customFormat="1">
      <c r="C12" s="59"/>
      <c r="D12" s="59"/>
      <c r="E12" s="59"/>
      <c r="G12" s="60"/>
      <c r="H12" s="60"/>
    </row>
    <row r="13" spans="1:11" s="4" customFormat="1">
      <c r="E13" s="59">
        <f>C13-D13</f>
        <v>0</v>
      </c>
      <c r="F13" s="61" t="s">
        <v>214</v>
      </c>
      <c r="G13" s="60"/>
      <c r="H13" s="62">
        <f>SUM(H10:H11)</f>
        <v>4870800</v>
      </c>
    </row>
    <row r="14" spans="1:11" s="4" customFormat="1">
      <c r="E14" s="59">
        <f>C14-D14</f>
        <v>0</v>
      </c>
      <c r="F14" s="61" t="s">
        <v>210</v>
      </c>
      <c r="G14" s="60"/>
      <c r="H14" s="60">
        <f>SUM(G10:G11)</f>
        <v>612000</v>
      </c>
    </row>
    <row r="15" spans="1:11" s="4" customFormat="1">
      <c r="E15" s="59">
        <f>C15-D15</f>
        <v>0</v>
      </c>
      <c r="F15" s="63" t="s">
        <v>219</v>
      </c>
      <c r="G15" s="60"/>
      <c r="H15" s="64">
        <f>H13-H14</f>
        <v>4258800</v>
      </c>
      <c r="J15" s="4" t="s">
        <v>319</v>
      </c>
    </row>
    <row r="16" spans="1:11" s="4" customFormat="1"/>
    <row r="17" spans="6:6" s="4" customFormat="1">
      <c r="F17" s="4" t="s">
        <v>260</v>
      </c>
    </row>
    <row r="18" spans="6:6" s="4" customFormat="1"/>
    <row r="19" spans="6:6" s="25" customFormat="1"/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showGridLines="0" workbookViewId="0">
      <pane ySplit="3" topLeftCell="A4" activePane="bottomLeft" state="frozen"/>
      <selection pane="bottomLeft" sqref="A1:XFD19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29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37" customFormat="1">
      <c r="A1" s="45" t="s">
        <v>206</v>
      </c>
      <c r="F1" s="54"/>
      <c r="H1" s="37" t="s">
        <v>262</v>
      </c>
      <c r="I1" s="51" t="s">
        <v>292</v>
      </c>
    </row>
    <row r="2" spans="1:10" s="37" customFormat="1">
      <c r="A2" s="37" t="s">
        <v>207</v>
      </c>
      <c r="F2" s="54"/>
      <c r="H2" s="37" t="s">
        <v>263</v>
      </c>
      <c r="I2" s="37" t="s">
        <v>266</v>
      </c>
    </row>
    <row r="3" spans="1:10" s="37" customFormat="1">
      <c r="F3" s="54"/>
      <c r="H3" s="37" t="s">
        <v>264</v>
      </c>
      <c r="I3" s="51" t="s">
        <v>291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>
      <c r="F5" s="54"/>
    </row>
    <row r="6" spans="1:10" s="37" customFormat="1">
      <c r="A6" s="37" t="s">
        <v>3</v>
      </c>
      <c r="B6" s="37" t="s">
        <v>290</v>
      </c>
      <c r="F6" s="54"/>
    </row>
    <row r="7" spans="1:10" s="37" customFormat="1">
      <c r="A7" s="37" t="s">
        <v>208</v>
      </c>
      <c r="B7" s="37" t="s">
        <v>217</v>
      </c>
      <c r="F7" s="54"/>
    </row>
    <row r="8" spans="1:10" s="37" customFormat="1">
      <c r="F8" s="54"/>
    </row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4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53</v>
      </c>
      <c r="C10" s="40">
        <v>75000</v>
      </c>
      <c r="D10" s="40">
        <f>2000+800+1300+250+250+550</f>
        <v>5150</v>
      </c>
      <c r="E10" s="40">
        <f>C10-D10</f>
        <v>69850</v>
      </c>
      <c r="F10" s="54">
        <v>36</v>
      </c>
      <c r="G10" s="42">
        <f>D10*F10</f>
        <v>185400</v>
      </c>
      <c r="H10" s="42">
        <f>C10*F10</f>
        <v>2700000</v>
      </c>
    </row>
    <row r="11" spans="1:10" s="37" customFormat="1">
      <c r="A11" s="37">
        <v>2</v>
      </c>
      <c r="B11" s="37" t="s">
        <v>68</v>
      </c>
      <c r="C11" s="40">
        <v>75000</v>
      </c>
      <c r="D11" s="40">
        <f>2000+800+1300+250+250+550</f>
        <v>5150</v>
      </c>
      <c r="E11" s="40">
        <f>C11-D11</f>
        <v>69850</v>
      </c>
      <c r="F11" s="55">
        <v>35</v>
      </c>
      <c r="G11" s="42">
        <f>D11*F11</f>
        <v>180250</v>
      </c>
      <c r="H11" s="42">
        <f>C11*F11</f>
        <v>2625000</v>
      </c>
    </row>
    <row r="12" spans="1:10" s="37" customFormat="1">
      <c r="A12" s="37">
        <v>3</v>
      </c>
      <c r="B12" s="37" t="s">
        <v>51</v>
      </c>
      <c r="C12" s="40">
        <v>75000</v>
      </c>
      <c r="D12" s="40">
        <f>2000+800+1300+250+250+550</f>
        <v>5150</v>
      </c>
      <c r="E12" s="40">
        <f>C12-D12</f>
        <v>69850</v>
      </c>
      <c r="F12" s="55">
        <v>36</v>
      </c>
      <c r="G12" s="42">
        <f>D12*F12</f>
        <v>185400</v>
      </c>
      <c r="H12" s="42">
        <f>C12*F12</f>
        <v>2700000</v>
      </c>
    </row>
    <row r="13" spans="1:10" s="37" customFormat="1">
      <c r="C13" s="40"/>
      <c r="D13" s="40"/>
      <c r="E13" s="40"/>
      <c r="F13" s="41"/>
      <c r="G13" s="42"/>
      <c r="H13" s="42"/>
    </row>
    <row r="14" spans="1:10" s="37" customFormat="1">
      <c r="E14" s="40">
        <f>C14-D14</f>
        <v>0</v>
      </c>
      <c r="F14" s="56" t="s">
        <v>214</v>
      </c>
      <c r="G14" s="42"/>
      <c r="H14" s="44">
        <f>SUM(H10:H12)</f>
        <v>8025000</v>
      </c>
    </row>
    <row r="15" spans="1:10" s="37" customFormat="1">
      <c r="E15" s="40">
        <f>C15-D15</f>
        <v>0</v>
      </c>
      <c r="F15" s="56" t="s">
        <v>210</v>
      </c>
      <c r="G15" s="42"/>
      <c r="H15" s="42">
        <f>SUM(G10:G12)</f>
        <v>551050</v>
      </c>
    </row>
    <row r="16" spans="1:10" s="37" customFormat="1">
      <c r="E16" s="40">
        <f>C16-D16</f>
        <v>0</v>
      </c>
      <c r="F16" s="57" t="s">
        <v>219</v>
      </c>
      <c r="G16" s="42"/>
      <c r="H16" s="46">
        <f>H14-H15</f>
        <v>7473950</v>
      </c>
      <c r="J16" s="37" t="s">
        <v>319</v>
      </c>
    </row>
    <row r="17" spans="6:6" s="37" customFormat="1">
      <c r="F17" s="54"/>
    </row>
    <row r="18" spans="6:6" s="37" customFormat="1">
      <c r="F18" s="54" t="s">
        <v>289</v>
      </c>
    </row>
    <row r="19" spans="6:6" s="37" customFormat="1">
      <c r="F19" s="54"/>
    </row>
    <row r="20" spans="6:6" s="33" customFormat="1">
      <c r="F20" s="32"/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showGridLines="0" workbookViewId="0">
      <pane ySplit="3" topLeftCell="A4" activePane="bottomLeft" state="frozen"/>
      <selection pane="bottomLeft" activeCell="D14" sqref="D14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37" customFormat="1">
      <c r="A1" s="45" t="s">
        <v>206</v>
      </c>
      <c r="H1" s="37" t="s">
        <v>262</v>
      </c>
      <c r="I1" s="50" t="s">
        <v>341</v>
      </c>
    </row>
    <row r="2" spans="1:10" s="37" customFormat="1">
      <c r="A2" s="37" t="s">
        <v>207</v>
      </c>
      <c r="H2" s="37" t="s">
        <v>263</v>
      </c>
      <c r="I2" s="37" t="s">
        <v>266</v>
      </c>
    </row>
    <row r="3" spans="1:10" s="37" customFormat="1">
      <c r="H3" s="37" t="s">
        <v>264</v>
      </c>
      <c r="I3" s="51" t="s">
        <v>342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336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338</v>
      </c>
      <c r="C10" s="40">
        <v>73000</v>
      </c>
      <c r="D10" s="40">
        <v>5300</v>
      </c>
      <c r="E10" s="40">
        <f>C10-D10</f>
        <v>67700</v>
      </c>
      <c r="F10" s="40">
        <v>36</v>
      </c>
      <c r="G10" s="42">
        <f>D10*F10</f>
        <v>190800</v>
      </c>
      <c r="H10" s="42">
        <f>C10*F10</f>
        <v>2628000</v>
      </c>
    </row>
    <row r="11" spans="1:10" s="37" customFormat="1">
      <c r="C11" s="40"/>
      <c r="D11" s="40"/>
      <c r="E11" s="40"/>
      <c r="F11" s="40"/>
      <c r="G11" s="42"/>
      <c r="H11" s="42"/>
    </row>
    <row r="12" spans="1:10" s="37" customFormat="1">
      <c r="E12" s="40">
        <f>C12-D12</f>
        <v>0</v>
      </c>
      <c r="F12" s="43" t="s">
        <v>214</v>
      </c>
      <c r="G12" s="42"/>
      <c r="H12" s="44">
        <f>SUM(H10:H10)</f>
        <v>2628000</v>
      </c>
    </row>
    <row r="13" spans="1:10" s="37" customFormat="1">
      <c r="E13" s="40">
        <f>C13-D13</f>
        <v>0</v>
      </c>
      <c r="F13" s="43" t="s">
        <v>210</v>
      </c>
      <c r="G13" s="42"/>
      <c r="H13" s="42">
        <f>SUM(G10:G10)</f>
        <v>190800</v>
      </c>
    </row>
    <row r="14" spans="1:10" s="37" customFormat="1">
      <c r="E14" s="40">
        <f>C14-D14</f>
        <v>0</v>
      </c>
      <c r="F14" s="45" t="s">
        <v>219</v>
      </c>
      <c r="G14" s="42"/>
      <c r="H14" s="46">
        <f>H12-H13</f>
        <v>2437200</v>
      </c>
      <c r="J14" s="37" t="s">
        <v>330</v>
      </c>
    </row>
    <row r="15" spans="1:10" s="37" customFormat="1"/>
    <row r="16" spans="1:10" s="37" customFormat="1">
      <c r="F16" s="37" t="s">
        <v>340</v>
      </c>
    </row>
    <row r="17" s="37" customFormat="1"/>
    <row r="18" s="33" customFormat="1"/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showGridLines="0" workbookViewId="0">
      <pane ySplit="3" topLeftCell="A4" activePane="bottomLeft" state="frozen"/>
      <selection pane="bottomLeft" activeCell="I12" sqref="I12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37" customFormat="1">
      <c r="A1" s="45" t="s">
        <v>206</v>
      </c>
      <c r="H1" s="37" t="s">
        <v>262</v>
      </c>
      <c r="I1" s="49" t="s">
        <v>375</v>
      </c>
    </row>
    <row r="2" spans="1:10" s="37" customFormat="1">
      <c r="A2" s="37" t="s">
        <v>207</v>
      </c>
      <c r="H2" s="37" t="s">
        <v>263</v>
      </c>
      <c r="I2" s="37" t="s">
        <v>376</v>
      </c>
    </row>
    <row r="3" spans="1:10" s="37" customFormat="1">
      <c r="H3" s="37" t="s">
        <v>264</v>
      </c>
      <c r="I3" s="50" t="s">
        <v>389</v>
      </c>
    </row>
    <row r="4" spans="1:10" s="37" customFormat="1">
      <c r="A4" s="105" t="s">
        <v>215</v>
      </c>
      <c r="B4" s="105"/>
      <c r="C4" s="105"/>
      <c r="D4" s="105"/>
      <c r="E4" s="105"/>
      <c r="F4" s="105"/>
      <c r="G4" s="105"/>
      <c r="H4" s="105"/>
    </row>
    <row r="5" spans="1:10" s="37" customFormat="1" ht="9" customHeight="1"/>
    <row r="6" spans="1:10" s="37" customFormat="1">
      <c r="A6" s="37" t="s">
        <v>3</v>
      </c>
      <c r="B6" s="37" t="s">
        <v>363</v>
      </c>
    </row>
    <row r="7" spans="1:10" s="37" customFormat="1">
      <c r="A7" s="37" t="s">
        <v>208</v>
      </c>
      <c r="B7" s="37" t="s">
        <v>217</v>
      </c>
    </row>
    <row r="8" spans="1:10" s="37" customFormat="1"/>
    <row r="9" spans="1:10" s="37" customFormat="1">
      <c r="A9" s="38" t="s">
        <v>4</v>
      </c>
      <c r="B9" s="38" t="s">
        <v>209</v>
      </c>
      <c r="C9" s="38" t="s">
        <v>5</v>
      </c>
      <c r="D9" s="38" t="s">
        <v>210</v>
      </c>
      <c r="E9" s="38" t="s">
        <v>211</v>
      </c>
      <c r="F9" s="38" t="s">
        <v>212</v>
      </c>
      <c r="G9" s="38" t="s">
        <v>218</v>
      </c>
      <c r="H9" s="38" t="s">
        <v>213</v>
      </c>
    </row>
    <row r="10" spans="1:10" s="37" customFormat="1">
      <c r="A10" s="37">
        <v>1</v>
      </c>
      <c r="B10" s="37" t="s">
        <v>188</v>
      </c>
      <c r="C10" s="40">
        <v>64000</v>
      </c>
      <c r="D10" s="40">
        <v>8650</v>
      </c>
      <c r="E10" s="40">
        <f>C10-D10</f>
        <v>55350</v>
      </c>
      <c r="F10" s="40">
        <v>15</v>
      </c>
      <c r="G10" s="42">
        <f>D10*F10</f>
        <v>129750</v>
      </c>
      <c r="H10" s="42">
        <f>C10*F10</f>
        <v>960000</v>
      </c>
    </row>
    <row r="11" spans="1:10" s="37" customFormat="1">
      <c r="A11" s="37">
        <v>2</v>
      </c>
      <c r="B11" s="37" t="s">
        <v>187</v>
      </c>
      <c r="C11" s="40">
        <v>64000</v>
      </c>
      <c r="D11" s="40">
        <v>8650</v>
      </c>
      <c r="E11" s="40">
        <f>C11-D11</f>
        <v>55350</v>
      </c>
      <c r="F11" s="40">
        <v>15</v>
      </c>
      <c r="G11" s="42">
        <f>D11*F11</f>
        <v>129750</v>
      </c>
      <c r="H11" s="42">
        <f>C11*F11</f>
        <v>960000</v>
      </c>
    </row>
    <row r="12" spans="1:10" s="37" customFormat="1">
      <c r="A12" s="37">
        <v>3</v>
      </c>
      <c r="B12" s="37" t="s">
        <v>352</v>
      </c>
      <c r="C12" s="40">
        <v>64000</v>
      </c>
      <c r="D12" s="40">
        <v>8650</v>
      </c>
      <c r="E12" s="40">
        <f>C12-D12</f>
        <v>55350</v>
      </c>
      <c r="F12" s="40">
        <v>15</v>
      </c>
      <c r="G12" s="42">
        <f>D12*F12</f>
        <v>129750</v>
      </c>
      <c r="H12" s="42">
        <f>C12*F12</f>
        <v>960000</v>
      </c>
    </row>
    <row r="13" spans="1:10" s="37" customFormat="1">
      <c r="C13" s="40"/>
      <c r="D13" s="40"/>
      <c r="E13" s="40"/>
      <c r="F13" s="40"/>
      <c r="G13" s="42"/>
      <c r="H13" s="42"/>
    </row>
    <row r="14" spans="1:10" s="37" customFormat="1">
      <c r="E14" s="40">
        <f>C14-D14</f>
        <v>0</v>
      </c>
      <c r="F14" s="43" t="s">
        <v>214</v>
      </c>
      <c r="G14" s="42"/>
      <c r="H14" s="44">
        <f>SUM(H10:H12)</f>
        <v>2880000</v>
      </c>
    </row>
    <row r="15" spans="1:10" s="37" customFormat="1">
      <c r="E15" s="40">
        <f>C15-D15</f>
        <v>0</v>
      </c>
      <c r="F15" s="43" t="s">
        <v>210</v>
      </c>
      <c r="G15" s="42"/>
      <c r="H15" s="42">
        <f>SUM(G10:G12)</f>
        <v>389250</v>
      </c>
    </row>
    <row r="16" spans="1:10" s="37" customFormat="1">
      <c r="E16" s="40">
        <f>C16-D16</f>
        <v>0</v>
      </c>
      <c r="F16" s="45" t="s">
        <v>219</v>
      </c>
      <c r="G16" s="42"/>
      <c r="H16" s="46">
        <f>H14-H15</f>
        <v>2490750</v>
      </c>
      <c r="J16" s="37" t="s">
        <v>330</v>
      </c>
    </row>
    <row r="17" spans="6:6" s="37" customFormat="1"/>
    <row r="18" spans="6:6" s="37" customFormat="1">
      <c r="F18" s="37" t="s">
        <v>358</v>
      </c>
    </row>
    <row r="19" spans="6:6" s="37" customFormat="1"/>
    <row r="20" spans="6:6" s="33" customFormat="1"/>
  </sheetData>
  <mergeCells count="1">
    <mergeCell ref="A4:H4"/>
  </mergeCells>
  <pageMargins left="0.7" right="0.7" top="0.75" bottom="0.75" header="0.3" footer="0.3"/>
  <pageSetup scale="74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sqref="A1:C12"/>
    </sheetView>
  </sheetViews>
  <sheetFormatPr defaultRowHeight="15"/>
  <cols>
    <col min="1" max="1" width="17" bestFit="1" customWidth="1"/>
    <col min="3" max="3" width="16.28515625" style="1" bestFit="1" customWidth="1"/>
  </cols>
  <sheetData>
    <row r="1" spans="1:3">
      <c r="A1" s="30" t="s">
        <v>3</v>
      </c>
      <c r="B1" s="30" t="s">
        <v>1</v>
      </c>
      <c r="C1" s="31" t="s">
        <v>293</v>
      </c>
    </row>
    <row r="3" spans="1:3" s="21" customFormat="1">
      <c r="A3" s="21" t="s">
        <v>568</v>
      </c>
      <c r="C3" s="1">
        <v>2160000</v>
      </c>
    </row>
    <row r="4" spans="1:3">
      <c r="A4" t="s">
        <v>502</v>
      </c>
      <c r="B4" t="s">
        <v>569</v>
      </c>
      <c r="C4" s="1">
        <v>9038700</v>
      </c>
    </row>
    <row r="5" spans="1:3">
      <c r="A5" t="s">
        <v>38</v>
      </c>
      <c r="B5" t="s">
        <v>570</v>
      </c>
      <c r="C5" s="1">
        <v>6112700</v>
      </c>
    </row>
    <row r="6" spans="1:3">
      <c r="A6" t="s">
        <v>571</v>
      </c>
      <c r="B6" t="s">
        <v>572</v>
      </c>
      <c r="C6" s="1">
        <v>2298000</v>
      </c>
    </row>
    <row r="12" spans="1:3">
      <c r="A12" t="s">
        <v>294</v>
      </c>
      <c r="C12" s="1">
        <f>SUM(C3:C11)</f>
        <v>19609400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tabSelected="1" workbookViewId="0">
      <pane ySplit="3" topLeftCell="A4" activePane="bottomLeft" state="frozen"/>
      <selection pane="bottomLeft" activeCell="I1" sqref="I1"/>
    </sheetView>
  </sheetViews>
  <sheetFormatPr defaultRowHeight="15"/>
  <cols>
    <col min="1" max="1" width="11.140625" style="14" customWidth="1"/>
    <col min="2" max="2" width="14.140625" style="14" customWidth="1"/>
    <col min="3" max="3" width="16.140625" style="14" customWidth="1"/>
    <col min="4" max="4" width="21" style="14" customWidth="1"/>
    <col min="5" max="5" width="13.42578125" style="14" customWidth="1"/>
    <col min="6" max="6" width="9.140625" style="14"/>
    <col min="7" max="7" width="14.42578125" style="14" bestFit="1" customWidth="1"/>
    <col min="8" max="8" width="16.7109375" style="14" bestFit="1" customWidth="1"/>
    <col min="9" max="16384" width="9.140625" style="14"/>
  </cols>
  <sheetData>
    <row r="1" spans="1:10" s="15" customFormat="1">
      <c r="A1" s="65" t="s">
        <v>206</v>
      </c>
      <c r="H1" s="15" t="s">
        <v>262</v>
      </c>
      <c r="I1" s="18" t="s">
        <v>1130</v>
      </c>
    </row>
    <row r="2" spans="1:10" s="15" customFormat="1">
      <c r="A2" s="15" t="s">
        <v>207</v>
      </c>
      <c r="H2" s="15" t="s">
        <v>263</v>
      </c>
      <c r="I2" s="15" t="s">
        <v>266</v>
      </c>
    </row>
    <row r="3" spans="1:10" s="15" customFormat="1">
      <c r="H3" s="15" t="s">
        <v>264</v>
      </c>
      <c r="I3" s="18" t="s">
        <v>1131</v>
      </c>
    </row>
    <row r="4" spans="1:10" s="15" customFormat="1">
      <c r="A4" s="104" t="s">
        <v>215</v>
      </c>
      <c r="B4" s="104"/>
      <c r="C4" s="104"/>
      <c r="D4" s="104"/>
      <c r="E4" s="104"/>
      <c r="F4" s="104"/>
      <c r="G4" s="104"/>
      <c r="H4" s="104"/>
    </row>
    <row r="5" spans="1:10" s="15" customFormat="1" ht="9" customHeight="1"/>
    <row r="6" spans="1:10" s="15" customFormat="1">
      <c r="A6" s="15" t="s">
        <v>3</v>
      </c>
      <c r="B6" s="15" t="s">
        <v>1129</v>
      </c>
    </row>
    <row r="7" spans="1:10" s="15" customFormat="1">
      <c r="A7" s="15" t="s">
        <v>208</v>
      </c>
      <c r="B7" s="15" t="s">
        <v>217</v>
      </c>
    </row>
    <row r="8" spans="1:10" s="15" customFormat="1"/>
    <row r="9" spans="1:10" s="15" customFormat="1">
      <c r="A9" s="68" t="s">
        <v>4</v>
      </c>
      <c r="B9" s="68" t="s">
        <v>209</v>
      </c>
      <c r="C9" s="68" t="s">
        <v>5</v>
      </c>
      <c r="D9" s="68" t="s">
        <v>210</v>
      </c>
      <c r="E9" s="68" t="s">
        <v>211</v>
      </c>
      <c r="F9" s="68" t="s">
        <v>212</v>
      </c>
      <c r="G9" s="68" t="s">
        <v>218</v>
      </c>
      <c r="H9" s="68" t="s">
        <v>213</v>
      </c>
    </row>
    <row r="10" spans="1:10" s="15" customFormat="1">
      <c r="A10" s="15">
        <v>1</v>
      </c>
      <c r="B10" s="15" t="s">
        <v>1106</v>
      </c>
      <c r="C10" s="28">
        <v>50300</v>
      </c>
      <c r="D10" s="28">
        <v>7800</v>
      </c>
      <c r="E10" s="28">
        <f>C10-D10</f>
        <v>42500</v>
      </c>
      <c r="F10" s="15">
        <v>35</v>
      </c>
      <c r="G10" s="69">
        <f>D10*F10</f>
        <v>273000</v>
      </c>
      <c r="H10" s="69">
        <f>C10*F10</f>
        <v>1760500</v>
      </c>
    </row>
    <row r="11" spans="1:10" s="15" customFormat="1">
      <c r="C11" s="28"/>
      <c r="D11" s="28"/>
      <c r="E11" s="28"/>
      <c r="G11" s="69"/>
      <c r="H11" s="69"/>
    </row>
    <row r="12" spans="1:10" s="15" customFormat="1">
      <c r="C12" s="28"/>
      <c r="D12" s="28"/>
      <c r="E12" s="28"/>
      <c r="G12" s="69"/>
      <c r="H12" s="69"/>
    </row>
    <row r="13" spans="1:10" s="15" customFormat="1">
      <c r="E13" s="28">
        <f>C13-D13</f>
        <v>0</v>
      </c>
      <c r="F13" s="70" t="s">
        <v>214</v>
      </c>
      <c r="G13" s="69"/>
      <c r="H13" s="71">
        <f>SUM(H10:H12)</f>
        <v>1760500</v>
      </c>
    </row>
    <row r="14" spans="1:10" s="15" customFormat="1">
      <c r="E14" s="28">
        <f>C14-D14</f>
        <v>0</v>
      </c>
      <c r="F14" s="70" t="s">
        <v>210</v>
      </c>
      <c r="G14" s="69"/>
      <c r="H14" s="69">
        <f>SUM(G10:G10)</f>
        <v>273000</v>
      </c>
    </row>
    <row r="15" spans="1:10" s="15" customFormat="1">
      <c r="E15" s="28">
        <f>C15-D15</f>
        <v>0</v>
      </c>
      <c r="F15" s="65" t="s">
        <v>219</v>
      </c>
      <c r="G15" s="69"/>
      <c r="H15" s="72">
        <f>H13-H14</f>
        <v>1487500</v>
      </c>
      <c r="J15" s="15" t="s">
        <v>533</v>
      </c>
    </row>
    <row r="16" spans="1:10" s="15" customFormat="1"/>
    <row r="17" spans="6:6" s="15" customFormat="1">
      <c r="F17" s="15" t="s">
        <v>1132</v>
      </c>
    </row>
  </sheetData>
  <mergeCells count="1">
    <mergeCell ref="A4:H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87</vt:i4>
      </vt:variant>
      <vt:variant>
        <vt:lpstr>Named Ranges</vt:lpstr>
      </vt:variant>
      <vt:variant>
        <vt:i4>85</vt:i4>
      </vt:variant>
    </vt:vector>
  </HeadingPairs>
  <TitlesOfParts>
    <vt:vector size="172" baseType="lpstr">
      <vt:lpstr>Rekap</vt:lpstr>
      <vt:lpstr>Kiki SR</vt:lpstr>
      <vt:lpstr>isep</vt:lpstr>
      <vt:lpstr>Feri</vt:lpstr>
      <vt:lpstr>Dul</vt:lpstr>
      <vt:lpstr>Ana</vt:lpstr>
      <vt:lpstr>Tita</vt:lpstr>
      <vt:lpstr>Tedi llx</vt:lpstr>
      <vt:lpstr>Hendra R</vt:lpstr>
      <vt:lpstr>Adin</vt:lpstr>
      <vt:lpstr>Ali M</vt:lpstr>
      <vt:lpstr>Iwan sepatu</vt:lpstr>
      <vt:lpstr>Maman</vt:lpstr>
      <vt:lpstr>Rizal</vt:lpstr>
      <vt:lpstr>ujang karet</vt:lpstr>
      <vt:lpstr>Herman</vt:lpstr>
      <vt:lpstr>Nendi</vt:lpstr>
      <vt:lpstr>Kusdarya</vt:lpstr>
      <vt:lpstr>gidil</vt:lpstr>
      <vt:lpstr>Asep Rodi</vt:lpstr>
      <vt:lpstr>Euis</vt:lpstr>
      <vt:lpstr>sandi</vt:lpstr>
      <vt:lpstr>widyawati</vt:lpstr>
      <vt:lpstr>mamat</vt:lpstr>
      <vt:lpstr>Iwan tas</vt:lpstr>
      <vt:lpstr>Ervin</vt:lpstr>
      <vt:lpstr>Tuti</vt:lpstr>
      <vt:lpstr>Harun</vt:lpstr>
      <vt:lpstr>Ratna</vt:lpstr>
      <vt:lpstr>indra dompet</vt:lpstr>
      <vt:lpstr>Endang T</vt:lpstr>
      <vt:lpstr>Mela</vt:lpstr>
      <vt:lpstr>Ace</vt:lpstr>
      <vt:lpstr>Ahmad Yani</vt:lpstr>
      <vt:lpstr>Imas sepatu</vt:lpstr>
      <vt:lpstr>Dewi sepatu</vt:lpstr>
      <vt:lpstr>Ina R</vt:lpstr>
      <vt:lpstr>Dayut</vt:lpstr>
      <vt:lpstr>Abef (deni h)</vt:lpstr>
      <vt:lpstr>rudi H</vt:lpstr>
      <vt:lpstr>gingin</vt:lpstr>
      <vt:lpstr>H randi</vt:lpstr>
      <vt:lpstr>Apry</vt:lpstr>
      <vt:lpstr>Daden</vt:lpstr>
      <vt:lpstr>Jujun</vt:lpstr>
      <vt:lpstr>imas fashion</vt:lpstr>
      <vt:lpstr>agung</vt:lpstr>
      <vt:lpstr>aceng</vt:lpstr>
      <vt:lpstr>Asep S</vt:lpstr>
      <vt:lpstr>Taryono</vt:lpstr>
      <vt:lpstr>Seni</vt:lpstr>
      <vt:lpstr>Maman sepatu</vt:lpstr>
      <vt:lpstr>Dede R</vt:lpstr>
      <vt:lpstr>Joy</vt:lpstr>
      <vt:lpstr>Dewi fashion</vt:lpstr>
      <vt:lpstr>Tedi cokro</vt:lpstr>
      <vt:lpstr>Abah</vt:lpstr>
      <vt:lpstr>Dina</vt:lpstr>
      <vt:lpstr>Ujang andi</vt:lpstr>
      <vt:lpstr>jojo</vt:lpstr>
      <vt:lpstr>Ali Fashion</vt:lpstr>
      <vt:lpstr>Sopie</vt:lpstr>
      <vt:lpstr>Siti kom</vt:lpstr>
      <vt:lpstr>Kiki</vt:lpstr>
      <vt:lpstr>ahmad</vt:lpstr>
      <vt:lpstr>hasan lsm</vt:lpstr>
      <vt:lpstr>Irsan</vt:lpstr>
      <vt:lpstr>Susi</vt:lpstr>
      <vt:lpstr>Ika</vt:lpstr>
      <vt:lpstr>Didin</vt:lpstr>
      <vt:lpstr>Wiwin</vt:lpstr>
      <vt:lpstr>Rahmat S</vt:lpstr>
      <vt:lpstr>Bu tati</vt:lpstr>
      <vt:lpstr>Bu enok</vt:lpstr>
      <vt:lpstr>Abuya</vt:lpstr>
      <vt:lpstr>Ujang R</vt:lpstr>
      <vt:lpstr>Oshe</vt:lpstr>
      <vt:lpstr>Cecep</vt:lpstr>
      <vt:lpstr>Riki</vt:lpstr>
      <vt:lpstr>Mira</vt:lpstr>
      <vt:lpstr>Gugum</vt:lpstr>
      <vt:lpstr>Panji</vt:lpstr>
      <vt:lpstr>Novan</vt:lpstr>
      <vt:lpstr>Nuri</vt:lpstr>
      <vt:lpstr>Eri</vt:lpstr>
      <vt:lpstr>Engkos</vt:lpstr>
      <vt:lpstr>PEMBAYARAN</vt:lpstr>
      <vt:lpstr>Abah!Print_Area</vt:lpstr>
      <vt:lpstr>'Abef (deni h)'!Print_Area</vt:lpstr>
      <vt:lpstr>Abuya!Print_Area</vt:lpstr>
      <vt:lpstr>Ace!Print_Area</vt:lpstr>
      <vt:lpstr>aceng!Print_Area</vt:lpstr>
      <vt:lpstr>Adin!Print_Area</vt:lpstr>
      <vt:lpstr>agung!Print_Area</vt:lpstr>
      <vt:lpstr>ahmad!Print_Area</vt:lpstr>
      <vt:lpstr>'Ahmad Yani'!Print_Area</vt:lpstr>
      <vt:lpstr>'Ali Fashion'!Print_Area</vt:lpstr>
      <vt:lpstr>'Ali M'!Print_Area</vt:lpstr>
      <vt:lpstr>Ana!Print_Area</vt:lpstr>
      <vt:lpstr>Apry!Print_Area</vt:lpstr>
      <vt:lpstr>'Asep Rodi'!Print_Area</vt:lpstr>
      <vt:lpstr>'Asep S'!Print_Area</vt:lpstr>
      <vt:lpstr>'Bu enok'!Print_Area</vt:lpstr>
      <vt:lpstr>'Bu tati'!Print_Area</vt:lpstr>
      <vt:lpstr>Cecep!Print_Area</vt:lpstr>
      <vt:lpstr>Daden!Print_Area</vt:lpstr>
      <vt:lpstr>Dayut!Print_Area</vt:lpstr>
      <vt:lpstr>'Dede R'!Print_Area</vt:lpstr>
      <vt:lpstr>'Dewi fashion'!Print_Area</vt:lpstr>
      <vt:lpstr>'Dewi sepatu'!Print_Area</vt:lpstr>
      <vt:lpstr>Didin!Print_Area</vt:lpstr>
      <vt:lpstr>Dina!Print_Area</vt:lpstr>
      <vt:lpstr>Dul!Print_Area</vt:lpstr>
      <vt:lpstr>'Endang T'!Print_Area</vt:lpstr>
      <vt:lpstr>Engkos!Print_Area</vt:lpstr>
      <vt:lpstr>Eri!Print_Area</vt:lpstr>
      <vt:lpstr>Ervin!Print_Area</vt:lpstr>
      <vt:lpstr>Euis!Print_Area</vt:lpstr>
      <vt:lpstr>Feri!Print_Area</vt:lpstr>
      <vt:lpstr>gidil!Print_Area</vt:lpstr>
      <vt:lpstr>gingin!Print_Area</vt:lpstr>
      <vt:lpstr>Gugum!Print_Area</vt:lpstr>
      <vt:lpstr>'H randi'!Print_Area</vt:lpstr>
      <vt:lpstr>Harun!Print_Area</vt:lpstr>
      <vt:lpstr>'hasan lsm'!Print_Area</vt:lpstr>
      <vt:lpstr>'Hendra R'!Print_Area</vt:lpstr>
      <vt:lpstr>Herman!Print_Area</vt:lpstr>
      <vt:lpstr>Ika!Print_Area</vt:lpstr>
      <vt:lpstr>'imas fashion'!Print_Area</vt:lpstr>
      <vt:lpstr>'Imas sepatu'!Print_Area</vt:lpstr>
      <vt:lpstr>'Ina R'!Print_Area</vt:lpstr>
      <vt:lpstr>'indra dompet'!Print_Area</vt:lpstr>
      <vt:lpstr>Irsan!Print_Area</vt:lpstr>
      <vt:lpstr>isep!Print_Area</vt:lpstr>
      <vt:lpstr>'Iwan sepatu'!Print_Area</vt:lpstr>
      <vt:lpstr>'Iwan tas'!Print_Area</vt:lpstr>
      <vt:lpstr>jojo!Print_Area</vt:lpstr>
      <vt:lpstr>Joy!Print_Area</vt:lpstr>
      <vt:lpstr>Jujun!Print_Area</vt:lpstr>
      <vt:lpstr>Kiki!Print_Area</vt:lpstr>
      <vt:lpstr>'Kiki SR'!Print_Area</vt:lpstr>
      <vt:lpstr>Kusdarya!Print_Area</vt:lpstr>
      <vt:lpstr>Maman!Print_Area</vt:lpstr>
      <vt:lpstr>'Maman sepatu'!Print_Area</vt:lpstr>
      <vt:lpstr>mamat!Print_Area</vt:lpstr>
      <vt:lpstr>Mela!Print_Area</vt:lpstr>
      <vt:lpstr>Mira!Print_Area</vt:lpstr>
      <vt:lpstr>Nendi!Print_Area</vt:lpstr>
      <vt:lpstr>Novan!Print_Area</vt:lpstr>
      <vt:lpstr>Nuri!Print_Area</vt:lpstr>
      <vt:lpstr>Oshe!Print_Area</vt:lpstr>
      <vt:lpstr>Panji!Print_Area</vt:lpstr>
      <vt:lpstr>'Rahmat S'!Print_Area</vt:lpstr>
      <vt:lpstr>Ratna!Print_Area</vt:lpstr>
      <vt:lpstr>Riki!Print_Area</vt:lpstr>
      <vt:lpstr>Rizal!Print_Area</vt:lpstr>
      <vt:lpstr>'rudi H'!Print_Area</vt:lpstr>
      <vt:lpstr>sandi!Print_Area</vt:lpstr>
      <vt:lpstr>Seni!Print_Area</vt:lpstr>
      <vt:lpstr>'Siti kom'!Print_Area</vt:lpstr>
      <vt:lpstr>Sopie!Print_Area</vt:lpstr>
      <vt:lpstr>Susi!Print_Area</vt:lpstr>
      <vt:lpstr>Taryono!Print_Area</vt:lpstr>
      <vt:lpstr>'Tedi cokro'!Print_Area</vt:lpstr>
      <vt:lpstr>'Tedi llx'!Print_Area</vt:lpstr>
      <vt:lpstr>Tita!Print_Area</vt:lpstr>
      <vt:lpstr>Tuti!Print_Area</vt:lpstr>
      <vt:lpstr>'Ujang andi'!Print_Area</vt:lpstr>
      <vt:lpstr>'ujang karet'!Print_Area</vt:lpstr>
      <vt:lpstr>'Ujang R'!Print_Area</vt:lpstr>
      <vt:lpstr>widyawati!Print_Area</vt:lpstr>
      <vt:lpstr>Wiwin!Print_Area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MONIKPC</cp:lastModifiedBy>
  <cp:lastPrinted>2018-04-09T04:23:29Z</cp:lastPrinted>
  <dcterms:created xsi:type="dcterms:W3CDTF">2018-04-09T02:11:47Z</dcterms:created>
  <dcterms:modified xsi:type="dcterms:W3CDTF">2018-07-10T09:49:50Z</dcterms:modified>
</cp:coreProperties>
</file>