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3" l="1"/>
  <c r="R28" i="3"/>
  <c r="R27" i="3"/>
  <c r="E23" i="1" l="1"/>
  <c r="B23" i="1"/>
  <c r="Q27" i="3" l="1"/>
  <c r="P27" i="3"/>
  <c r="O27" i="3"/>
  <c r="N27" i="3"/>
  <c r="M27" i="3"/>
  <c r="L27" i="3"/>
  <c r="K27" i="3"/>
  <c r="J27" i="3"/>
  <c r="C21" i="1" s="1"/>
  <c r="I27" i="3"/>
  <c r="C20" i="1" s="1"/>
  <c r="H27" i="3"/>
  <c r="C19" i="1" s="1"/>
  <c r="G27" i="3"/>
  <c r="C18" i="1" s="1"/>
  <c r="F27" i="3"/>
  <c r="C17" i="1" s="1"/>
  <c r="E27" i="3"/>
  <c r="C16" i="1" s="1"/>
  <c r="D27" i="3"/>
  <c r="C15" i="1" s="1"/>
  <c r="O29" i="3" l="1"/>
  <c r="F19" i="1"/>
  <c r="Q29" i="3"/>
  <c r="F21" i="1"/>
  <c r="C23" i="1"/>
  <c r="C24" i="1" s="1"/>
  <c r="P29" i="3"/>
  <c r="F20" i="1"/>
  <c r="D29" i="3"/>
  <c r="F29" i="3"/>
  <c r="H29" i="3"/>
  <c r="J29" i="3"/>
  <c r="L29" i="3"/>
  <c r="F16" i="1"/>
  <c r="N29" i="3"/>
  <c r="F18" i="1"/>
  <c r="E29" i="3"/>
  <c r="G29" i="3"/>
  <c r="I29" i="3"/>
  <c r="K29" i="3"/>
  <c r="F15" i="1"/>
  <c r="M29" i="3"/>
  <c r="F17" i="1"/>
  <c r="C23" i="2"/>
  <c r="C13" i="2"/>
  <c r="F23" i="1" l="1"/>
  <c r="F24" i="1" s="1"/>
  <c r="D33" i="1"/>
  <c r="K22" i="1" l="1"/>
  <c r="I22" i="1"/>
  <c r="L22" i="1" l="1"/>
  <c r="E22" i="1"/>
  <c r="C31" i="1" s="1"/>
  <c r="D31" i="1" s="1"/>
  <c r="B22" i="1"/>
  <c r="C30" i="1" s="1"/>
  <c r="D30" i="1" s="1"/>
  <c r="D32" i="1" l="1"/>
</calcChain>
</file>

<file path=xl/sharedStrings.xml><?xml version="1.0" encoding="utf-8"?>
<sst xmlns="http://schemas.openxmlformats.org/spreadsheetml/2006/main" count="207" uniqueCount="95">
  <si>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</si>
  <si>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</si>
  <si>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</si>
  <si>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</si>
  <si>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</si>
  <si>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</si>
  <si>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</si>
  <si>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</si>
  <si>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</si>
  <si>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</si>
  <si>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</si>
  <si>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</si>
  <si>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</si>
  <si>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</si>
  <si>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</si>
  <si>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</si>
  <si>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</si>
  <si>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</si>
  <si>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</si>
  <si>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</si>
  <si>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</si>
  <si>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</si>
  <si>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</si>
  <si>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</si>
  <si>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</si>
  <si>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</si>
  <si>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</si>
  <si>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</si>
  <si>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</si>
  <si>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</si>
  <si>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</si>
  <si>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</si>
  <si>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</si>
  <si>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PO#1 Katalog</t>
  </si>
  <si>
    <t>Oplah Cetak Kuzatura</t>
  </si>
  <si>
    <t>Oplah Cetak Infikids</t>
  </si>
  <si>
    <t xml:space="preserve">Estimasi biaya 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</si>
  <si>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</si>
  <si>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</si>
  <si>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</si>
  <si>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</si>
  <si>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</si>
  <si>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</si>
  <si>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</si>
  <si>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</si>
  <si>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</si>
  <si>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</si>
  <si>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</si>
  <si>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</si>
  <si>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</si>
  <si>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</si>
  <si>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</si>
  <si>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</si>
  <si>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</si>
  <si>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</si>
  <si>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</si>
  <si>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</si>
  <si>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</si>
  <si>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</si>
  <si>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-</t>
  </si>
  <si>
    <t>14 Juli 2018</t>
  </si>
  <si>
    <t>SJ1807000226</t>
  </si>
  <si>
    <t>16 Juli 2018</t>
  </si>
  <si>
    <t>SJ1807000295</t>
  </si>
  <si>
    <t>18 juli 2018</t>
  </si>
  <si>
    <t>SJ1807000352</t>
  </si>
  <si>
    <t>21 Juli 2018</t>
  </si>
  <si>
    <t>SJ1807000353</t>
  </si>
  <si>
    <t>SJ1807000351</t>
  </si>
  <si>
    <t>SJ1807000359</t>
  </si>
  <si>
    <t>SJ1807000371</t>
  </si>
  <si>
    <t>SJ1807000372</t>
  </si>
  <si>
    <t>23 Juli 2018</t>
  </si>
  <si>
    <t>PO</t>
  </si>
  <si>
    <t>Katalog Masuk</t>
  </si>
  <si>
    <t>SJ1807000425</t>
  </si>
  <si>
    <t>SJ1807000426</t>
  </si>
  <si>
    <t>26 Juli 2018</t>
  </si>
  <si>
    <t>Selisih</t>
  </si>
  <si>
    <t>PO Masuk</t>
  </si>
  <si>
    <t>SJ1807000519</t>
  </si>
  <si>
    <t>31 Juli 2018</t>
  </si>
  <si>
    <t>SJ1807000520</t>
  </si>
  <si>
    <t>SJ1807000521</t>
  </si>
  <si>
    <t>SJ1807000480</t>
  </si>
  <si>
    <t>Sisa</t>
  </si>
  <si>
    <t>SJ1808000001</t>
  </si>
  <si>
    <t>1 Agus 2018</t>
  </si>
  <si>
    <t>SJ1808000004</t>
  </si>
  <si>
    <t>SJ1808000011</t>
  </si>
  <si>
    <t>SJ1808000012</t>
  </si>
  <si>
    <t>SJ1808000025</t>
  </si>
  <si>
    <t>SJ1808000026</t>
  </si>
  <si>
    <t>SJ1808000027</t>
  </si>
  <si>
    <t>2 Agus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</si>
</sst>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1" xfId="0" quotePrefix="1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5" borderId="32" xfId="0" applyFill="1" applyBorder="1"/>
    <xf numFmtId="0" fontId="0" fillId="5" borderId="29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6" borderId="28" xfId="0" applyFill="1" applyBorder="1"/>
    <xf numFmtId="0" fontId="0" fillId="6" borderId="24" xfId="0" applyFill="1" applyBorder="1"/>
    <xf numFmtId="0" fontId="0" fillId="7" borderId="24" xfId="0" applyFill="1" applyBorder="1"/>
    <xf numFmtId="0" fontId="0" fillId="6" borderId="26" xfId="0" applyFill="1" applyBorder="1"/>
    <xf numFmtId="0" fontId="0" fillId="7" borderId="23" xfId="0" applyFill="1" applyBorder="1"/>
    <xf numFmtId="0" fontId="0" fillId="6" borderId="25" xfId="0" applyFill="1" applyBorder="1"/>
    <xf numFmtId="0" fontId="0" fillId="6" borderId="40" xfId="0" applyFill="1" applyBorder="1"/>
    <xf numFmtId="0" fontId="0" fillId="0" borderId="4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6" zoomScaleNormal="100" workbookViewId="0">
      <selection activeCell="H26" sqref="H26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9" max="9" width="10.5703125" bestFit="1" customWidth="1"/>
    <col min="11" max="12" width="10.5703125" bestFit="1" customWidth="1"/>
  </cols>
  <sheetData>
    <row r="1" spans="1:11" x14ac:dyDescent="0.25">
      <c r="A1" s="1" t="s">
        <v>0</v>
      </c>
    </row>
    <row r="2" spans="1:11" x14ac:dyDescent="0.25">
      <c r="A2" t="s">
        <v>33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72" t="s">
        <v>34</v>
      </c>
      <c r="B14" s="73"/>
      <c r="C14" s="62" t="s">
        <v>79</v>
      </c>
      <c r="D14" s="72" t="s">
        <v>35</v>
      </c>
      <c r="E14" s="73"/>
      <c r="F14" s="62" t="s">
        <v>79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2500</v>
      </c>
      <c r="C15" s="6">
        <f>'PO masuk katalog'!D27</f>
        <v>2450</v>
      </c>
      <c r="D15" s="5" t="s">
        <v>16</v>
      </c>
      <c r="E15" s="8">
        <v>2500</v>
      </c>
      <c r="F15" s="24">
        <f>'PO masuk katalog'!K27</f>
        <v>2531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1500</v>
      </c>
      <c r="C16" s="6">
        <f>'PO masuk katalog'!E27</f>
        <v>1480</v>
      </c>
      <c r="D16" s="9" t="s">
        <v>17</v>
      </c>
      <c r="E16" s="8">
        <v>1500</v>
      </c>
      <c r="F16" s="24">
        <f>'PO masuk katalog'!L27</f>
        <v>1558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>
        <v>1000</v>
      </c>
      <c r="C17" s="6">
        <f>'PO masuk katalog'!F27</f>
        <v>1035</v>
      </c>
      <c r="D17" s="11" t="s">
        <v>18</v>
      </c>
      <c r="E17" s="8">
        <v>1000</v>
      </c>
      <c r="F17" s="24">
        <f>'PO masuk katalog'!M27</f>
        <v>1090</v>
      </c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>
        <v>3000</v>
      </c>
      <c r="C18" s="63">
        <f>'PO masuk katalog'!G27</f>
        <v>650</v>
      </c>
      <c r="D18" s="11" t="s">
        <v>19</v>
      </c>
      <c r="E18" s="8">
        <v>3000</v>
      </c>
      <c r="F18" s="24">
        <f>'PO masuk katalog'!N27</f>
        <v>3099</v>
      </c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>
        <v>3000</v>
      </c>
      <c r="C19" s="63">
        <f>'PO masuk katalog'!H27</f>
        <v>3076</v>
      </c>
      <c r="D19" s="11" t="s">
        <v>20</v>
      </c>
      <c r="E19" s="8">
        <v>3000</v>
      </c>
      <c r="F19" s="65">
        <f>'PO masuk katalog'!O27</f>
        <v>1914</v>
      </c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>
        <v>1000</v>
      </c>
      <c r="C20" s="63">
        <f>'PO masuk katalog'!I27</f>
        <v>1050</v>
      </c>
      <c r="D20" s="11" t="s">
        <v>21</v>
      </c>
      <c r="E20" s="8">
        <v>1000</v>
      </c>
      <c r="F20" s="65">
        <f>'PO masuk katalog'!P27</f>
        <v>856</v>
      </c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>
        <v>2500</v>
      </c>
      <c r="C21" s="63">
        <f>'PO masuk katalog'!J27</f>
        <v>1715</v>
      </c>
      <c r="D21" s="11" t="s">
        <v>22</v>
      </c>
      <c r="E21" s="8">
        <v>2500</v>
      </c>
      <c r="F21" s="65">
        <f>'PO masuk katalog'!Q27</f>
        <v>2400</v>
      </c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14500</v>
      </c>
      <c r="C22" s="14"/>
      <c r="D22" s="21"/>
      <c r="E22" s="20">
        <f>SUM(E15:E21)</f>
        <v>14500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14500</v>
      </c>
      <c r="C23">
        <f>SUM(C15:C22)</f>
        <v>11456</v>
      </c>
      <c r="E23" s="3">
        <f>E22</f>
        <v>14500</v>
      </c>
      <c r="F23">
        <f>SUM(F15:F22)</f>
        <v>13448</v>
      </c>
    </row>
    <row r="24" spans="1:12" x14ac:dyDescent="0.25">
      <c r="A24" s="12"/>
      <c r="B24" t="s">
        <v>85</v>
      </c>
      <c r="C24" s="3">
        <f>B23-C23</f>
        <v>3044</v>
      </c>
      <c r="F24" s="3">
        <f>E23-F23</f>
        <v>1052</v>
      </c>
    </row>
    <row r="25" spans="1:12" x14ac:dyDescent="0.25">
      <c r="A25" s="64"/>
      <c r="B25" s="64"/>
      <c r="C25" s="64"/>
    </row>
    <row r="27" spans="1:12" x14ac:dyDescent="0.25">
      <c r="A27" t="s">
        <v>36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14500</v>
      </c>
      <c r="D30" s="2">
        <f>C30*C28</f>
        <v>139925000</v>
      </c>
    </row>
    <row r="31" spans="1:12" x14ac:dyDescent="0.25">
      <c r="A31" t="s">
        <v>31</v>
      </c>
      <c r="C31" s="2">
        <f>E22</f>
        <v>14500</v>
      </c>
      <c r="D31" s="2">
        <f>C31*C29</f>
        <v>137750000</v>
      </c>
    </row>
    <row r="32" spans="1:12" x14ac:dyDescent="0.25">
      <c r="A32" t="s">
        <v>32</v>
      </c>
      <c r="C32" s="2"/>
      <c r="D32" s="4">
        <f>SUM(D30:D31)</f>
        <v>277675000</v>
      </c>
    </row>
    <row r="33" spans="1:4" x14ac:dyDescent="0.25">
      <c r="A33" t="s">
        <v>37</v>
      </c>
      <c r="D33" s="3">
        <f>D32*50%</f>
        <v>138837500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3" ySplit="3" topLeftCell="D13" activePane="bottomRight" state="frozen"/>
      <selection pane="topRight" activeCell="C1" sqref="C1"/>
      <selection pane="bottomLeft" activeCell="A6" sqref="A6"/>
      <selection pane="bottomRight" activeCell="S22" sqref="S22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74" t="s">
        <v>55</v>
      </c>
      <c r="B2" s="79" t="s">
        <v>58</v>
      </c>
      <c r="C2" s="74" t="s">
        <v>56</v>
      </c>
      <c r="D2" s="76" t="s">
        <v>57</v>
      </c>
      <c r="E2" s="76"/>
      <c r="F2" s="76"/>
      <c r="G2" s="76"/>
      <c r="H2" s="76"/>
      <c r="I2" s="76"/>
      <c r="J2" s="76"/>
      <c r="K2" s="77" t="s">
        <v>14</v>
      </c>
      <c r="L2" s="76"/>
      <c r="M2" s="76"/>
      <c r="N2" s="76"/>
      <c r="O2" s="76"/>
      <c r="P2" s="76"/>
      <c r="Q2" s="78"/>
    </row>
    <row r="3" spans="1:17" ht="15.75" thickBot="1" x14ac:dyDescent="0.3">
      <c r="A3" s="75"/>
      <c r="B3" s="80"/>
      <c r="C3" s="75"/>
      <c r="D3" s="55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50">
        <v>1</v>
      </c>
      <c r="B4" s="54" t="s">
        <v>59</v>
      </c>
      <c r="C4" s="50" t="s">
        <v>60</v>
      </c>
      <c r="D4" s="53">
        <v>1250</v>
      </c>
      <c r="E4" s="44"/>
      <c r="F4" s="44"/>
      <c r="G4" s="44"/>
      <c r="H4" s="44"/>
      <c r="I4" s="44"/>
      <c r="J4" s="46"/>
      <c r="K4" s="43"/>
      <c r="L4" s="44"/>
      <c r="M4" s="44"/>
      <c r="N4" s="44"/>
      <c r="O4" s="44"/>
      <c r="P4" s="44"/>
      <c r="Q4" s="45"/>
    </row>
    <row r="5" spans="1:17" x14ac:dyDescent="0.25">
      <c r="A5" s="51">
        <v>2</v>
      </c>
      <c r="B5" s="51" t="s">
        <v>61</v>
      </c>
      <c r="C5" s="51" t="s">
        <v>62</v>
      </c>
      <c r="D5" s="48"/>
      <c r="E5" s="36"/>
      <c r="F5" s="36"/>
      <c r="G5" s="36"/>
      <c r="H5" s="36"/>
      <c r="I5" s="36"/>
      <c r="J5" s="37"/>
      <c r="K5" s="38">
        <v>180</v>
      </c>
      <c r="L5" s="36"/>
      <c r="M5" s="36"/>
      <c r="N5" s="36"/>
      <c r="O5" s="36"/>
      <c r="P5" s="36"/>
      <c r="Q5" s="39"/>
    </row>
    <row r="6" spans="1:17" x14ac:dyDescent="0.25">
      <c r="A6" s="51">
        <v>3</v>
      </c>
      <c r="B6" s="51" t="s">
        <v>63</v>
      </c>
      <c r="C6" s="51" t="s">
        <v>64</v>
      </c>
      <c r="D6" s="48"/>
      <c r="E6" s="36"/>
      <c r="F6" s="36"/>
      <c r="G6" s="36"/>
      <c r="H6" s="36"/>
      <c r="I6" s="36"/>
      <c r="J6" s="37"/>
      <c r="K6" s="38">
        <v>917</v>
      </c>
      <c r="L6" s="36"/>
      <c r="M6" s="36"/>
      <c r="N6" s="36"/>
      <c r="O6" s="36"/>
      <c r="P6" s="36"/>
      <c r="Q6" s="39"/>
    </row>
    <row r="7" spans="1:17" x14ac:dyDescent="0.25">
      <c r="A7" s="51">
        <v>4</v>
      </c>
      <c r="B7" s="51" t="s">
        <v>65</v>
      </c>
      <c r="C7" s="51" t="s">
        <v>66</v>
      </c>
      <c r="D7" s="48"/>
      <c r="E7" s="36"/>
      <c r="F7" s="36"/>
      <c r="G7" s="36"/>
      <c r="H7" s="36"/>
      <c r="I7" s="36"/>
      <c r="J7" s="37"/>
      <c r="K7" s="38"/>
      <c r="L7" s="36"/>
      <c r="M7" s="36">
        <v>1090</v>
      </c>
      <c r="N7" s="36"/>
      <c r="O7" s="36"/>
      <c r="P7" s="36"/>
      <c r="Q7" s="39"/>
    </row>
    <row r="8" spans="1:17" x14ac:dyDescent="0.25">
      <c r="A8" s="51">
        <v>5</v>
      </c>
      <c r="B8" s="51" t="s">
        <v>67</v>
      </c>
      <c r="C8" s="51" t="s">
        <v>66</v>
      </c>
      <c r="D8" s="48"/>
      <c r="E8" s="36"/>
      <c r="F8" s="36"/>
      <c r="G8" s="36"/>
      <c r="H8" s="36"/>
      <c r="I8" s="36"/>
      <c r="J8" s="37"/>
      <c r="K8" s="38"/>
      <c r="L8" s="36"/>
      <c r="M8" s="36"/>
      <c r="N8" s="36">
        <v>1235</v>
      </c>
      <c r="O8" s="36"/>
      <c r="P8" s="36"/>
      <c r="Q8" s="39"/>
    </row>
    <row r="9" spans="1:17" x14ac:dyDescent="0.25">
      <c r="A9" s="51">
        <v>6</v>
      </c>
      <c r="B9" s="51" t="s">
        <v>68</v>
      </c>
      <c r="C9" s="51" t="s">
        <v>66</v>
      </c>
      <c r="D9" s="48">
        <v>1200</v>
      </c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1">
        <v>7</v>
      </c>
      <c r="B10" s="51" t="s">
        <v>69</v>
      </c>
      <c r="C10" s="51" t="s">
        <v>66</v>
      </c>
      <c r="D10" s="48"/>
      <c r="E10" s="36"/>
      <c r="F10" s="36"/>
      <c r="G10" s="36"/>
      <c r="H10" s="36"/>
      <c r="I10" s="36"/>
      <c r="J10" s="37"/>
      <c r="K10" s="38"/>
      <c r="L10" s="36">
        <v>1558</v>
      </c>
      <c r="M10" s="36"/>
      <c r="N10" s="36"/>
      <c r="O10" s="36"/>
      <c r="P10" s="36"/>
      <c r="Q10" s="39"/>
    </row>
    <row r="11" spans="1:17" x14ac:dyDescent="0.25">
      <c r="A11" s="51">
        <v>8</v>
      </c>
      <c r="B11" s="51" t="s">
        <v>70</v>
      </c>
      <c r="C11" s="51" t="s">
        <v>72</v>
      </c>
      <c r="D11" s="48"/>
      <c r="E11" s="36"/>
      <c r="F11" s="36"/>
      <c r="G11" s="36"/>
      <c r="H11" s="36"/>
      <c r="I11" s="36"/>
      <c r="J11" s="37"/>
      <c r="K11" s="38"/>
      <c r="L11" s="36"/>
      <c r="M11" s="36"/>
      <c r="N11" s="36">
        <v>1864</v>
      </c>
      <c r="O11" s="36"/>
      <c r="P11" s="36"/>
      <c r="Q11" s="39"/>
    </row>
    <row r="12" spans="1:17" x14ac:dyDescent="0.25">
      <c r="A12" s="51">
        <v>9</v>
      </c>
      <c r="B12" s="51" t="s">
        <v>71</v>
      </c>
      <c r="C12" s="51" t="s">
        <v>72</v>
      </c>
      <c r="D12" s="48"/>
      <c r="E12" s="36"/>
      <c r="F12" s="36"/>
      <c r="G12" s="36"/>
      <c r="H12" s="36"/>
      <c r="I12" s="36"/>
      <c r="J12" s="37"/>
      <c r="K12" s="38">
        <v>1434</v>
      </c>
      <c r="L12" s="36"/>
      <c r="M12" s="36"/>
      <c r="N12" s="36"/>
      <c r="O12" s="36"/>
      <c r="P12" s="36"/>
      <c r="Q12" s="39"/>
    </row>
    <row r="13" spans="1:17" x14ac:dyDescent="0.25">
      <c r="A13" s="51">
        <v>10</v>
      </c>
      <c r="B13" s="51" t="s">
        <v>75</v>
      </c>
      <c r="C13" s="51" t="s">
        <v>77</v>
      </c>
      <c r="D13" s="48"/>
      <c r="E13" s="36">
        <v>1480</v>
      </c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x14ac:dyDescent="0.25">
      <c r="A14" s="51">
        <v>11</v>
      </c>
      <c r="B14" s="51" t="s">
        <v>76</v>
      </c>
      <c r="C14" s="51" t="s">
        <v>77</v>
      </c>
      <c r="D14" s="48"/>
      <c r="E14" s="36"/>
      <c r="F14" s="36">
        <v>1035</v>
      </c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x14ac:dyDescent="0.25">
      <c r="A15" s="51">
        <v>12</v>
      </c>
      <c r="B15" s="51" t="s">
        <v>84</v>
      </c>
      <c r="C15" s="51" t="s">
        <v>81</v>
      </c>
      <c r="D15" s="48"/>
      <c r="E15" s="36"/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>
        <v>888</v>
      </c>
    </row>
    <row r="16" spans="1:17" x14ac:dyDescent="0.25">
      <c r="A16" s="51">
        <v>13</v>
      </c>
      <c r="B16" s="51" t="s">
        <v>80</v>
      </c>
      <c r="C16" s="51" t="s">
        <v>81</v>
      </c>
      <c r="D16" s="48"/>
      <c r="E16" s="36"/>
      <c r="F16" s="36"/>
      <c r="G16" s="36"/>
      <c r="H16" s="36">
        <v>966</v>
      </c>
      <c r="I16" s="36"/>
      <c r="J16" s="37"/>
      <c r="K16" s="38"/>
      <c r="L16" s="36"/>
      <c r="M16" s="36"/>
      <c r="N16" s="36"/>
      <c r="O16" s="36"/>
      <c r="P16" s="36"/>
      <c r="Q16" s="39"/>
    </row>
    <row r="17" spans="1:18" x14ac:dyDescent="0.25">
      <c r="A17" s="51">
        <v>14</v>
      </c>
      <c r="B17" s="51" t="s">
        <v>82</v>
      </c>
      <c r="C17" s="51" t="s">
        <v>81</v>
      </c>
      <c r="D17" s="48"/>
      <c r="E17" s="36"/>
      <c r="F17" s="36"/>
      <c r="G17" s="36"/>
      <c r="H17" s="36"/>
      <c r="I17" s="36"/>
      <c r="J17" s="37">
        <v>1715</v>
      </c>
      <c r="K17" s="38"/>
      <c r="L17" s="36"/>
      <c r="M17" s="36"/>
      <c r="N17" s="36"/>
      <c r="O17" s="36"/>
      <c r="P17" s="36"/>
      <c r="Q17" s="39"/>
    </row>
    <row r="18" spans="1:18" x14ac:dyDescent="0.25">
      <c r="A18" s="51">
        <v>15</v>
      </c>
      <c r="B18" s="51" t="s">
        <v>83</v>
      </c>
      <c r="C18" s="51" t="s">
        <v>81</v>
      </c>
      <c r="D18" s="48"/>
      <c r="E18" s="36"/>
      <c r="F18" s="36"/>
      <c r="G18" s="36"/>
      <c r="H18" s="36"/>
      <c r="I18" s="36">
        <v>1050</v>
      </c>
      <c r="J18" s="37"/>
      <c r="K18" s="38"/>
      <c r="L18" s="36"/>
      <c r="M18" s="36"/>
      <c r="N18" s="36"/>
      <c r="O18" s="36"/>
      <c r="P18" s="36"/>
      <c r="Q18" s="39"/>
    </row>
    <row r="19" spans="1:18" x14ac:dyDescent="0.25">
      <c r="A19" s="66">
        <v>16</v>
      </c>
      <c r="B19" s="66" t="s">
        <v>86</v>
      </c>
      <c r="C19" s="66" t="s">
        <v>87</v>
      </c>
      <c r="D19" s="67"/>
      <c r="E19" s="68"/>
      <c r="F19" s="68"/>
      <c r="G19" s="68"/>
      <c r="H19" s="68">
        <v>2110</v>
      </c>
      <c r="I19" s="68"/>
      <c r="J19" s="69"/>
      <c r="K19" s="70"/>
      <c r="L19" s="68"/>
      <c r="M19" s="68"/>
      <c r="N19" s="68"/>
      <c r="O19" s="68"/>
      <c r="P19" s="68"/>
      <c r="Q19" s="71"/>
    </row>
    <row r="20" spans="1:18" x14ac:dyDescent="0.25">
      <c r="A20" s="66">
        <v>17</v>
      </c>
      <c r="B20" s="66" t="s">
        <v>88</v>
      </c>
      <c r="C20" s="66" t="s">
        <v>87</v>
      </c>
      <c r="D20" s="67"/>
      <c r="E20" s="68"/>
      <c r="F20" s="68"/>
      <c r="G20" s="68"/>
      <c r="H20" s="68"/>
      <c r="I20" s="68"/>
      <c r="J20" s="69"/>
      <c r="K20" s="70"/>
      <c r="L20" s="68"/>
      <c r="M20" s="68"/>
      <c r="N20" s="68"/>
      <c r="O20" s="68"/>
      <c r="P20" s="68"/>
      <c r="Q20" s="71">
        <v>1512</v>
      </c>
    </row>
    <row r="21" spans="1:18" x14ac:dyDescent="0.25">
      <c r="A21" s="66">
        <v>18</v>
      </c>
      <c r="B21" s="66" t="s">
        <v>89</v>
      </c>
      <c r="C21" s="66" t="s">
        <v>87</v>
      </c>
      <c r="D21" s="67"/>
      <c r="E21" s="68"/>
      <c r="F21" s="68"/>
      <c r="G21" s="68"/>
      <c r="H21" s="68"/>
      <c r="I21" s="68"/>
      <c r="J21" s="69"/>
      <c r="K21" s="70"/>
      <c r="L21" s="68"/>
      <c r="M21" s="68"/>
      <c r="N21" s="68"/>
      <c r="O21" s="68"/>
      <c r="P21" s="68">
        <v>856</v>
      </c>
      <c r="Q21" s="71"/>
    </row>
    <row r="22" spans="1:18" x14ac:dyDescent="0.25">
      <c r="A22" s="66">
        <v>19</v>
      </c>
      <c r="B22" s="66" t="s">
        <v>90</v>
      </c>
      <c r="C22" s="66" t="s">
        <v>87</v>
      </c>
      <c r="D22" s="67"/>
      <c r="E22" s="68"/>
      <c r="F22" s="68"/>
      <c r="G22" s="68"/>
      <c r="H22" s="68"/>
      <c r="I22" s="68"/>
      <c r="J22" s="69"/>
      <c r="K22" s="70"/>
      <c r="L22" s="68"/>
      <c r="M22" s="68"/>
      <c r="N22" s="68"/>
      <c r="O22" s="68">
        <v>1500</v>
      </c>
      <c r="P22" s="68"/>
      <c r="Q22" s="71"/>
    </row>
    <row r="23" spans="1:18" x14ac:dyDescent="0.25">
      <c r="A23" s="51">
        <v>20</v>
      </c>
      <c r="B23" s="51" t="s">
        <v>91</v>
      </c>
      <c r="C23" s="51" t="s">
        <v>94</v>
      </c>
      <c r="D23" s="48"/>
      <c r="E23" s="36"/>
      <c r="F23" s="36"/>
      <c r="G23" s="36">
        <v>250</v>
      </c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x14ac:dyDescent="0.25">
      <c r="A24" s="51">
        <v>21</v>
      </c>
      <c r="B24" s="51" t="s">
        <v>92</v>
      </c>
      <c r="C24" s="51" t="s">
        <v>94</v>
      </c>
      <c r="D24" s="48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>
        <v>414</v>
      </c>
      <c r="P24" s="36"/>
      <c r="Q24" s="39"/>
    </row>
    <row r="25" spans="1:18" x14ac:dyDescent="0.25">
      <c r="A25" s="51">
        <v>22</v>
      </c>
      <c r="B25" s="51" t="s">
        <v>93</v>
      </c>
      <c r="C25" s="51" t="s">
        <v>94</v>
      </c>
      <c r="D25" s="57"/>
      <c r="E25" s="58"/>
      <c r="F25" s="58"/>
      <c r="G25" s="58">
        <v>400</v>
      </c>
      <c r="H25" s="58"/>
      <c r="I25" s="58"/>
      <c r="J25" s="59"/>
      <c r="K25" s="60"/>
      <c r="L25" s="58"/>
      <c r="M25" s="58"/>
      <c r="N25" s="58"/>
      <c r="O25" s="58"/>
      <c r="P25" s="58"/>
      <c r="Q25" s="61"/>
    </row>
    <row r="26" spans="1:18" ht="15.75" thickBot="1" x14ac:dyDescent="0.3">
      <c r="A26" s="56"/>
      <c r="B26" s="56"/>
      <c r="C26" s="56"/>
      <c r="D26" s="57"/>
      <c r="E26" s="58"/>
      <c r="F26" s="58"/>
      <c r="G26" s="58"/>
      <c r="H26" s="58"/>
      <c r="I26" s="58"/>
      <c r="J26" s="59"/>
      <c r="K26" s="60"/>
      <c r="L26" s="58"/>
      <c r="M26" s="58"/>
      <c r="N26" s="58"/>
      <c r="O26" s="58"/>
      <c r="P26" s="58"/>
      <c r="Q26" s="61"/>
    </row>
    <row r="27" spans="1:18" x14ac:dyDescent="0.25">
      <c r="A27" s="50"/>
      <c r="B27" s="50" t="s">
        <v>74</v>
      </c>
      <c r="C27" s="50"/>
      <c r="D27" s="83">
        <f>SUM(D4:D26)</f>
        <v>2450</v>
      </c>
      <c r="E27" s="84">
        <f t="shared" ref="E27:Q27" si="0">SUM(E4:E26)</f>
        <v>1480</v>
      </c>
      <c r="F27" s="85">
        <f t="shared" si="0"/>
        <v>1035</v>
      </c>
      <c r="G27" s="84">
        <f t="shared" si="0"/>
        <v>650</v>
      </c>
      <c r="H27" s="85">
        <f t="shared" si="0"/>
        <v>3076</v>
      </c>
      <c r="I27" s="85">
        <f t="shared" si="0"/>
        <v>1050</v>
      </c>
      <c r="J27" s="86">
        <f t="shared" si="0"/>
        <v>1715</v>
      </c>
      <c r="K27" s="87">
        <f t="shared" si="0"/>
        <v>2531</v>
      </c>
      <c r="L27" s="85">
        <f t="shared" si="0"/>
        <v>1558</v>
      </c>
      <c r="M27" s="85">
        <f t="shared" si="0"/>
        <v>1090</v>
      </c>
      <c r="N27" s="85">
        <f t="shared" si="0"/>
        <v>3099</v>
      </c>
      <c r="O27" s="84">
        <f t="shared" si="0"/>
        <v>1914</v>
      </c>
      <c r="P27" s="84">
        <f t="shared" si="0"/>
        <v>856</v>
      </c>
      <c r="Q27" s="88">
        <f t="shared" si="0"/>
        <v>2400</v>
      </c>
      <c r="R27" s="89">
        <f>SUM(D27:Q27)</f>
        <v>24904</v>
      </c>
    </row>
    <row r="28" spans="1:18" x14ac:dyDescent="0.25">
      <c r="A28" s="51"/>
      <c r="B28" s="51" t="s">
        <v>73</v>
      </c>
      <c r="C28" s="51"/>
      <c r="D28" s="48">
        <v>2500</v>
      </c>
      <c r="E28" s="36">
        <v>1500</v>
      </c>
      <c r="F28" s="36">
        <v>1000</v>
      </c>
      <c r="G28" s="36">
        <v>3000</v>
      </c>
      <c r="H28" s="36">
        <v>3000</v>
      </c>
      <c r="I28" s="36">
        <v>1000</v>
      </c>
      <c r="J28" s="37">
        <v>2500</v>
      </c>
      <c r="K28" s="38">
        <v>2500</v>
      </c>
      <c r="L28" s="36">
        <v>1500</v>
      </c>
      <c r="M28" s="36">
        <v>1000</v>
      </c>
      <c r="N28" s="36">
        <v>3000</v>
      </c>
      <c r="O28" s="36">
        <v>3000</v>
      </c>
      <c r="P28" s="36">
        <v>1000</v>
      </c>
      <c r="Q28" s="39">
        <v>2500</v>
      </c>
      <c r="R28">
        <f>SUM(D28:Q28)</f>
        <v>29000</v>
      </c>
    </row>
    <row r="29" spans="1:18" ht="15.75" thickBot="1" x14ac:dyDescent="0.3">
      <c r="A29" s="52"/>
      <c r="B29" s="52" t="s">
        <v>78</v>
      </c>
      <c r="C29" s="52"/>
      <c r="D29" s="49">
        <f>D27-D28</f>
        <v>-50</v>
      </c>
      <c r="E29" s="41">
        <f t="shared" ref="E29:Q29" si="1">E27-E28</f>
        <v>-20</v>
      </c>
      <c r="F29" s="41">
        <f t="shared" si="1"/>
        <v>35</v>
      </c>
      <c r="G29" s="41">
        <f t="shared" si="1"/>
        <v>-2350</v>
      </c>
      <c r="H29" s="41">
        <f t="shared" si="1"/>
        <v>76</v>
      </c>
      <c r="I29" s="41">
        <f t="shared" si="1"/>
        <v>50</v>
      </c>
      <c r="J29" s="47">
        <f t="shared" si="1"/>
        <v>-785</v>
      </c>
      <c r="K29" s="40">
        <f t="shared" si="1"/>
        <v>31</v>
      </c>
      <c r="L29" s="41">
        <f t="shared" si="1"/>
        <v>58</v>
      </c>
      <c r="M29" s="41">
        <f t="shared" si="1"/>
        <v>90</v>
      </c>
      <c r="N29" s="41">
        <f t="shared" si="1"/>
        <v>99</v>
      </c>
      <c r="O29" s="41">
        <f t="shared" si="1"/>
        <v>-1086</v>
      </c>
      <c r="P29" s="41">
        <f t="shared" si="1"/>
        <v>-144</v>
      </c>
      <c r="Q29" s="42">
        <f t="shared" si="1"/>
        <v>-100</v>
      </c>
      <c r="R29" s="90">
        <f>R27-R28</f>
        <v>-4096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53</v>
      </c>
    </row>
    <row r="5" spans="2:6" ht="15.75" thickBot="1" x14ac:dyDescent="0.3">
      <c r="B5" s="81" t="s">
        <v>38</v>
      </c>
      <c r="C5" s="82"/>
      <c r="D5" s="26" t="s">
        <v>40</v>
      </c>
      <c r="E5" s="23" t="s">
        <v>41</v>
      </c>
      <c r="F5" s="28" t="s">
        <v>44</v>
      </c>
    </row>
    <row r="6" spans="2:6" x14ac:dyDescent="0.25">
      <c r="B6" s="5" t="s">
        <v>16</v>
      </c>
      <c r="C6" s="8">
        <v>2500</v>
      </c>
      <c r="D6" s="24" t="s">
        <v>42</v>
      </c>
      <c r="E6" s="6" t="s">
        <v>49</v>
      </c>
      <c r="F6" s="29" t="s">
        <v>45</v>
      </c>
    </row>
    <row r="7" spans="2:6" x14ac:dyDescent="0.25">
      <c r="B7" s="9" t="s">
        <v>17</v>
      </c>
      <c r="C7" s="8">
        <v>1500</v>
      </c>
      <c r="D7" s="24" t="s">
        <v>50</v>
      </c>
      <c r="E7" s="6" t="s">
        <v>51</v>
      </c>
      <c r="F7" s="31" t="s">
        <v>52</v>
      </c>
    </row>
    <row r="8" spans="2:6" x14ac:dyDescent="0.25">
      <c r="B8" s="11" t="s">
        <v>18</v>
      </c>
      <c r="C8" s="8">
        <v>1000</v>
      </c>
      <c r="D8" s="24" t="s">
        <v>50</v>
      </c>
      <c r="E8" s="6" t="s">
        <v>51</v>
      </c>
      <c r="F8" s="31" t="s">
        <v>52</v>
      </c>
    </row>
    <row r="9" spans="2:6" x14ac:dyDescent="0.25">
      <c r="B9" s="11" t="s">
        <v>19</v>
      </c>
      <c r="C9" s="8">
        <v>3000</v>
      </c>
      <c r="D9" s="24" t="s">
        <v>50</v>
      </c>
      <c r="E9" s="6" t="s">
        <v>51</v>
      </c>
      <c r="F9" s="31" t="s">
        <v>52</v>
      </c>
    </row>
    <row r="10" spans="2:6" x14ac:dyDescent="0.25">
      <c r="B10" s="11" t="s">
        <v>20</v>
      </c>
      <c r="C10" s="8">
        <v>3000</v>
      </c>
      <c r="D10" s="24" t="s">
        <v>50</v>
      </c>
      <c r="E10" s="6" t="s">
        <v>51</v>
      </c>
      <c r="F10" s="31" t="s">
        <v>52</v>
      </c>
    </row>
    <row r="11" spans="2:6" x14ac:dyDescent="0.25">
      <c r="B11" s="11" t="s">
        <v>21</v>
      </c>
      <c r="C11" s="8">
        <v>1000</v>
      </c>
      <c r="D11" s="24" t="s">
        <v>50</v>
      </c>
      <c r="E11" s="6" t="s">
        <v>51</v>
      </c>
      <c r="F11" s="31" t="s">
        <v>52</v>
      </c>
    </row>
    <row r="12" spans="2:6" x14ac:dyDescent="0.25">
      <c r="B12" s="11" t="s">
        <v>22</v>
      </c>
      <c r="C12" s="8">
        <v>2500</v>
      </c>
      <c r="D12" s="24" t="s">
        <v>50</v>
      </c>
      <c r="E12" s="6" t="s">
        <v>51</v>
      </c>
      <c r="F12" s="31" t="s">
        <v>52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1" t="s">
        <v>39</v>
      </c>
      <c r="C15" s="82"/>
      <c r="D15" s="23" t="s">
        <v>40</v>
      </c>
      <c r="E15" s="26" t="s">
        <v>41</v>
      </c>
      <c r="F15" s="28" t="s">
        <v>44</v>
      </c>
    </row>
    <row r="16" spans="2:6" x14ac:dyDescent="0.25">
      <c r="B16" s="5" t="s">
        <v>16</v>
      </c>
      <c r="C16" s="8">
        <v>2500</v>
      </c>
      <c r="D16" s="6" t="s">
        <v>54</v>
      </c>
      <c r="E16" s="24" t="s">
        <v>43</v>
      </c>
      <c r="F16" s="29" t="s">
        <v>45</v>
      </c>
    </row>
    <row r="17" spans="2:6" x14ac:dyDescent="0.25">
      <c r="B17" s="9" t="s">
        <v>17</v>
      </c>
      <c r="C17" s="8">
        <v>1500</v>
      </c>
      <c r="D17" s="6" t="s">
        <v>46</v>
      </c>
      <c r="E17" s="24" t="s">
        <v>47</v>
      </c>
      <c r="F17" s="30" t="s">
        <v>48</v>
      </c>
    </row>
    <row r="18" spans="2:6" x14ac:dyDescent="0.25">
      <c r="B18" s="11" t="s">
        <v>18</v>
      </c>
      <c r="C18" s="8">
        <v>1000</v>
      </c>
      <c r="D18" s="6" t="s">
        <v>46</v>
      </c>
      <c r="E18" s="24" t="s">
        <v>47</v>
      </c>
      <c r="F18" s="30" t="s">
        <v>48</v>
      </c>
    </row>
    <row r="19" spans="2:6" x14ac:dyDescent="0.25">
      <c r="B19" s="11" t="s">
        <v>19</v>
      </c>
      <c r="C19" s="8">
        <v>3000</v>
      </c>
      <c r="D19" s="6" t="s">
        <v>46</v>
      </c>
      <c r="E19" s="24" t="s">
        <v>47</v>
      </c>
      <c r="F19" s="30" t="s">
        <v>48</v>
      </c>
    </row>
    <row r="20" spans="2:6" x14ac:dyDescent="0.25">
      <c r="B20" s="11" t="s">
        <v>20</v>
      </c>
      <c r="C20" s="8">
        <v>3000</v>
      </c>
      <c r="D20" s="24" t="s">
        <v>50</v>
      </c>
      <c r="E20" s="6" t="s">
        <v>51</v>
      </c>
      <c r="F20" s="31" t="s">
        <v>52</v>
      </c>
    </row>
    <row r="21" spans="2:6" x14ac:dyDescent="0.25">
      <c r="B21" s="11" t="s">
        <v>21</v>
      </c>
      <c r="C21" s="8">
        <v>1000</v>
      </c>
      <c r="D21" s="24" t="s">
        <v>50</v>
      </c>
      <c r="E21" s="6" t="s">
        <v>51</v>
      </c>
      <c r="F21" s="31" t="s">
        <v>52</v>
      </c>
    </row>
    <row r="22" spans="2:6" x14ac:dyDescent="0.25">
      <c r="B22" s="11" t="s">
        <v>22</v>
      </c>
      <c r="C22" s="8">
        <v>2500</v>
      </c>
      <c r="D22" s="24" t="s">
        <v>50</v>
      </c>
      <c r="E22" s="6" t="s">
        <v>51</v>
      </c>
      <c r="F22" s="31" t="s">
        <v>52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2018-08-02T04:03:14Z</dcterms:modified>
</cp:coreProperties>
</file>