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activeTab="1"/>
  </bookViews>
  <sheets>
    <sheet name="PO" sheetId="1" r:id="rId1"/>
    <sheet name="PO masuk katalog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3" l="1"/>
  <c r="E23" i="1" l="1"/>
  <c r="B23" i="1"/>
  <c r="Q31" i="3" l="1"/>
  <c r="P31" i="3"/>
  <c r="O31" i="3"/>
  <c r="N31" i="3"/>
  <c r="M31" i="3"/>
  <c r="L31" i="3"/>
  <c r="K31" i="3"/>
  <c r="J31" i="3"/>
  <c r="C21" i="1" s="1"/>
  <c r="I31" i="3"/>
  <c r="C20" i="1" s="1"/>
  <c r="H31" i="3"/>
  <c r="C19" i="1" s="1"/>
  <c r="G31" i="3"/>
  <c r="C18" i="1" s="1"/>
  <c r="F31" i="3"/>
  <c r="C17" i="1" s="1"/>
  <c r="E31" i="3"/>
  <c r="C16" i="1" s="1"/>
  <c r="D31" i="3"/>
  <c r="C15" i="1" s="1"/>
  <c r="R31" i="3" l="1"/>
  <c r="R33" i="3" s="1"/>
  <c r="O33" i="3"/>
  <c r="F19" i="1"/>
  <c r="Q33" i="3"/>
  <c r="F21" i="1"/>
  <c r="C23" i="1"/>
  <c r="C24" i="1" s="1"/>
  <c r="P33" i="3"/>
  <c r="F20" i="1"/>
  <c r="D33" i="3"/>
  <c r="F33" i="3"/>
  <c r="H33" i="3"/>
  <c r="J33" i="3"/>
  <c r="L33" i="3"/>
  <c r="F16" i="1"/>
  <c r="N33" i="3"/>
  <c r="F18" i="1"/>
  <c r="E33" i="3"/>
  <c r="G33" i="3"/>
  <c r="I33" i="3"/>
  <c r="K33" i="3"/>
  <c r="F15" i="1"/>
  <c r="M33" i="3"/>
  <c r="F17" i="1"/>
  <c r="C23" i="2"/>
  <c r="C13" i="2"/>
  <c r="F23" i="1" l="1"/>
  <c r="F24" i="1" s="1"/>
  <c r="D33" i="1"/>
  <c r="K22" i="1" l="1"/>
  <c r="I22" i="1"/>
  <c r="L22" i="1" l="1"/>
  <c r="E22" i="1"/>
  <c r="C31" i="1" s="1"/>
  <c r="D31" i="1" s="1"/>
  <c r="B22" i="1"/>
  <c r="C30" i="1" s="1"/>
  <c r="D30" i="1" s="1"/>
  <c r="D32" i="1" l="1"/>
</calcChain>
</file>

<file path=xl/sharedStrings.xml><?xml version="1.0" encoding="utf-8"?>
<sst xmlns="http://schemas.openxmlformats.org/spreadsheetml/2006/main" count="215" uniqueCount="101">
  <si>
    <t>Spesifikasi Katalog</t>
  </si>
  <si>
    <t xml:space="preserve">Kuzatura </t>
  </si>
  <si>
    <t>Kertas Cover</t>
  </si>
  <si>
    <t>Kertas Isi</t>
  </si>
  <si>
    <t>: AP 260 gr  4/4</t>
  </si>
  <si>
    <t>: AP 120 gr  4/4</t>
  </si>
  <si>
    <t>Black</t>
  </si>
  <si>
    <t>: 7 Variasi harga</t>
  </si>
  <si>
    <t>Finishing Jilid</t>
  </si>
  <si>
    <t>Halaman</t>
  </si>
  <si>
    <t>Cover</t>
  </si>
  <si>
    <t>Isi</t>
  </si>
  <si>
    <t>: 90 halaman</t>
  </si>
  <si>
    <t>: 4 halaman</t>
  </si>
  <si>
    <t>Infikids</t>
  </si>
  <si>
    <t>: 86 halaman</t>
  </si>
  <si>
    <t>Polos</t>
  </si>
  <si>
    <t>100%</t>
  </si>
  <si>
    <t>80/100</t>
  </si>
  <si>
    <t>100/100</t>
  </si>
  <si>
    <t>100/120</t>
  </si>
  <si>
    <t>100/170</t>
  </si>
  <si>
    <t>100/180</t>
  </si>
  <si>
    <t>Size</t>
  </si>
  <si>
    <t>: 21 cm x 24 cm</t>
  </si>
  <si>
    <t>: Block Lem + hekter</t>
  </si>
  <si>
    <t>PO#1 Inficlo</t>
  </si>
  <si>
    <t>PO#1 Blackkelly</t>
  </si>
  <si>
    <t>Harga @ Kuzatura</t>
  </si>
  <si>
    <t>Harga @ Infikids</t>
  </si>
  <si>
    <t>Oplah Kuzatura</t>
  </si>
  <si>
    <t>Oplah Infikids</t>
  </si>
  <si>
    <t>Total Biaya</t>
  </si>
  <si>
    <t>PO#1 Katalog</t>
  </si>
  <si>
    <t>Oplah Cetak Kuzatura</t>
  </si>
  <si>
    <t>Oplah Cetak Infikids</t>
  </si>
  <si>
    <t xml:space="preserve">Estimasi biaya </t>
  </si>
  <si>
    <t>DP 50%</t>
  </si>
  <si>
    <t>KUZATURA</t>
  </si>
  <si>
    <t>INFIKIDS</t>
  </si>
  <si>
    <t>Jadwal Cetak</t>
  </si>
  <si>
    <t>Jadwal Katalog Masuk</t>
  </si>
  <si>
    <t>Senin/9 Juni</t>
  </si>
  <si>
    <t>Sabtu/14 Juni, bertahap</t>
  </si>
  <si>
    <t>Keterangan</t>
  </si>
  <si>
    <t>Done Acc Cetak</t>
  </si>
  <si>
    <t>Kamis/12 Juni</t>
  </si>
  <si>
    <t>Estimasi, Tgl 16-17 Juli</t>
  </si>
  <si>
    <t>Jadwal Cetak jam 02.00 pagi</t>
  </si>
  <si>
    <t xml:space="preserve">Sabtu/14 Juni, bertahap </t>
  </si>
  <si>
    <t>Senin/Selasa tgl 16-17 Juli</t>
  </si>
  <si>
    <t xml:space="preserve">Estimasi Kamis-Jumat 18-19 Juli </t>
  </si>
  <si>
    <t>Jadwal cetak fix blm confirm</t>
  </si>
  <si>
    <t>Update tgl 12 Juli</t>
  </si>
  <si>
    <t>Rabu/11 Juni</t>
  </si>
  <si>
    <t>No</t>
  </si>
  <si>
    <t>Tgl</t>
  </si>
  <si>
    <t>Kuzatura</t>
  </si>
  <si>
    <t>Surat Jalan</t>
  </si>
  <si>
    <t>-</t>
  </si>
  <si>
    <t>14 Juli 2018</t>
  </si>
  <si>
    <t>SJ1807000226</t>
  </si>
  <si>
    <t>16 Juli 2018</t>
  </si>
  <si>
    <t>SJ1807000295</t>
  </si>
  <si>
    <t>18 juli 2018</t>
  </si>
  <si>
    <t>SJ1807000352</t>
  </si>
  <si>
    <t>21 Juli 2018</t>
  </si>
  <si>
    <t>SJ1807000353</t>
  </si>
  <si>
    <t>SJ1807000351</t>
  </si>
  <si>
    <t>SJ1807000359</t>
  </si>
  <si>
    <t>SJ1807000371</t>
  </si>
  <si>
    <t>SJ1807000372</t>
  </si>
  <si>
    <t>23 Juli 2018</t>
  </si>
  <si>
    <t>PO</t>
  </si>
  <si>
    <t>Katalog Masuk</t>
  </si>
  <si>
    <t>SJ1807000425</t>
  </si>
  <si>
    <t>SJ1807000426</t>
  </si>
  <si>
    <t>26 Juli 2018</t>
  </si>
  <si>
    <t>Selisih</t>
  </si>
  <si>
    <t>PO Masuk</t>
  </si>
  <si>
    <t>SJ1807000519</t>
  </si>
  <si>
    <t>31 Juli 2018</t>
  </si>
  <si>
    <t>SJ1807000520</t>
  </si>
  <si>
    <t>SJ1807000521</t>
  </si>
  <si>
    <t>SJ1807000480</t>
  </si>
  <si>
    <t>Sisa</t>
  </si>
  <si>
    <t>SJ1808000001</t>
  </si>
  <si>
    <t>1 Agus 2018</t>
  </si>
  <si>
    <t>SJ1808000004</t>
  </si>
  <si>
    <t>SJ1808000011</t>
  </si>
  <si>
    <t>SJ1808000012</t>
  </si>
  <si>
    <t>SJ1808000025</t>
  </si>
  <si>
    <t>SJ1808000026</t>
  </si>
  <si>
    <t>SJ1808000027</t>
  </si>
  <si>
    <t>2 Agus 2018</t>
  </si>
  <si>
    <t>SJ1808000045</t>
  </si>
  <si>
    <t>SJ1808000046</t>
  </si>
  <si>
    <t>SJ1808000047</t>
  </si>
  <si>
    <t>3 Agus 2018</t>
  </si>
  <si>
    <t>SJ1808000090</t>
  </si>
  <si>
    <t>4 Agus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</si>
</sst>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0" fontId="2" fillId="0" borderId="2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3" xfId="0" applyBorder="1"/>
    <xf numFmtId="9" fontId="2" fillId="0" borderId="2" xfId="0" quotePrefix="1" applyNumberFormat="1" applyFont="1" applyFill="1" applyBorder="1"/>
    <xf numFmtId="9" fontId="2" fillId="0" borderId="0" xfId="0" quotePrefix="1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4" xfId="0" applyFont="1" applyFill="1" applyBorder="1" applyAlignment="1">
      <alignment horizontal="center"/>
    </xf>
    <xf numFmtId="164" fontId="2" fillId="0" borderId="6" xfId="1" applyNumberFormat="1" applyFont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Border="1"/>
    <xf numFmtId="0" fontId="2" fillId="0" borderId="8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0" xfId="0" applyFont="1" applyBorder="1" applyAlignment="1">
      <alignment horizontal="center"/>
    </xf>
    <xf numFmtId="164" fontId="2" fillId="0" borderId="12" xfId="1" applyNumberFormat="1" applyFont="1" applyBorder="1"/>
    <xf numFmtId="0" fontId="2" fillId="0" borderId="10" xfId="0" applyFont="1" applyBorder="1"/>
    <xf numFmtId="0" fontId="0" fillId="2" borderId="11" xfId="0" applyFill="1" applyBorder="1"/>
    <xf numFmtId="0" fontId="0" fillId="3" borderId="11" xfId="0" applyFill="1" applyBorder="1"/>
    <xf numFmtId="0" fontId="0" fillId="4" borderId="11" xfId="0" applyFill="1" applyBorder="1"/>
    <xf numFmtId="9" fontId="2" fillId="0" borderId="5" xfId="0" quotePrefix="1" applyNumberFormat="1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31" xfId="0" quotePrefix="1" applyBorder="1"/>
    <xf numFmtId="0" fontId="2" fillId="0" borderId="5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0" xfId="0" applyBorder="1"/>
    <xf numFmtId="0" fontId="0" fillId="0" borderId="0" xfId="0" applyFill="1" applyBorder="1"/>
    <xf numFmtId="0" fontId="0" fillId="0" borderId="0" xfId="0" applyFill="1"/>
    <xf numFmtId="0" fontId="0" fillId="0" borderId="11" xfId="0" applyFill="1" applyBorder="1"/>
    <xf numFmtId="0" fontId="0" fillId="5" borderId="28" xfId="0" applyFill="1" applyBorder="1"/>
    <xf numFmtId="0" fontId="0" fillId="5" borderId="24" xfId="0" applyFill="1" applyBorder="1"/>
    <xf numFmtId="0" fontId="0" fillId="6" borderId="24" xfId="0" applyFill="1" applyBorder="1"/>
    <xf numFmtId="0" fontId="0" fillId="5" borderId="26" xfId="0" applyFill="1" applyBorder="1"/>
    <xf numFmtId="0" fontId="0" fillId="6" borderId="23" xfId="0" applyFill="1" applyBorder="1"/>
    <xf numFmtId="0" fontId="0" fillId="5" borderId="40" xfId="0" applyFill="1" applyBorder="1"/>
    <xf numFmtId="0" fontId="0" fillId="0" borderId="40" xfId="0" applyFill="1" applyBorder="1"/>
    <xf numFmtId="0" fontId="0" fillId="6" borderId="25" xfId="0" applyFill="1" applyBorder="1"/>
    <xf numFmtId="0" fontId="0" fillId="3" borderId="22" xfId="0" applyFill="1" applyBorder="1"/>
    <xf numFmtId="0" fontId="0" fillId="0" borderId="32" xfId="0" applyFill="1" applyBorder="1"/>
    <xf numFmtId="0" fontId="0" fillId="0" borderId="29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6" zoomScaleNormal="100" workbookViewId="0">
      <selection activeCell="H26" sqref="H26"/>
    </sheetView>
  </sheetViews>
  <sheetFormatPr defaultRowHeight="15" x14ac:dyDescent="0.25"/>
  <cols>
    <col min="1" max="1" width="13.7109375" customWidth="1"/>
    <col min="2" max="2" width="15.42578125" bestFit="1" customWidth="1"/>
    <col min="3" max="3" width="9.5703125" bestFit="1" customWidth="1"/>
    <col min="4" max="4" width="14.140625" customWidth="1"/>
    <col min="5" max="5" width="15" bestFit="1" customWidth="1"/>
    <col min="6" max="6" width="10" bestFit="1" customWidth="1"/>
    <col min="7" max="7" width="5.7109375" customWidth="1"/>
    <col min="9" max="9" width="10.5703125" bestFit="1" customWidth="1"/>
    <col min="11" max="12" width="10.5703125" bestFit="1" customWidth="1"/>
  </cols>
  <sheetData>
    <row r="1" spans="1:11" x14ac:dyDescent="0.25">
      <c r="A1" s="1" t="s">
        <v>0</v>
      </c>
    </row>
    <row r="2" spans="1:11" x14ac:dyDescent="0.25">
      <c r="A2" t="s">
        <v>33</v>
      </c>
    </row>
    <row r="3" spans="1:11" x14ac:dyDescent="0.25">
      <c r="A3" s="1" t="s">
        <v>1</v>
      </c>
      <c r="D3" s="1" t="s">
        <v>14</v>
      </c>
    </row>
    <row r="4" spans="1:11" x14ac:dyDescent="0.25">
      <c r="A4" t="s">
        <v>2</v>
      </c>
      <c r="B4" t="s">
        <v>4</v>
      </c>
      <c r="D4" t="s">
        <v>2</v>
      </c>
      <c r="E4" t="s">
        <v>4</v>
      </c>
    </row>
    <row r="5" spans="1:11" x14ac:dyDescent="0.25">
      <c r="A5" t="s">
        <v>3</v>
      </c>
      <c r="B5" t="s">
        <v>5</v>
      </c>
      <c r="D5" t="s">
        <v>3</v>
      </c>
      <c r="E5" t="s">
        <v>5</v>
      </c>
    </row>
    <row r="6" spans="1:11" x14ac:dyDescent="0.25">
      <c r="A6" t="s">
        <v>23</v>
      </c>
      <c r="B6" t="s">
        <v>24</v>
      </c>
      <c r="D6" t="s">
        <v>23</v>
      </c>
      <c r="E6" t="s">
        <v>24</v>
      </c>
    </row>
    <row r="7" spans="1:11" x14ac:dyDescent="0.25">
      <c r="A7" t="s">
        <v>6</v>
      </c>
      <c r="B7" t="s">
        <v>7</v>
      </c>
      <c r="D7" t="s">
        <v>6</v>
      </c>
      <c r="E7" t="s">
        <v>7</v>
      </c>
    </row>
    <row r="8" spans="1:11" x14ac:dyDescent="0.25">
      <c r="A8" t="s">
        <v>8</v>
      </c>
      <c r="B8" t="s">
        <v>25</v>
      </c>
      <c r="D8" t="s">
        <v>8</v>
      </c>
      <c r="E8" t="s">
        <v>25</v>
      </c>
    </row>
    <row r="9" spans="1:11" x14ac:dyDescent="0.25">
      <c r="A9" t="s">
        <v>9</v>
      </c>
      <c r="D9" t="s">
        <v>9</v>
      </c>
    </row>
    <row r="10" spans="1:11" x14ac:dyDescent="0.25">
      <c r="A10" t="s">
        <v>10</v>
      </c>
      <c r="B10" t="s">
        <v>13</v>
      </c>
      <c r="D10" t="s">
        <v>10</v>
      </c>
      <c r="E10" t="s">
        <v>13</v>
      </c>
    </row>
    <row r="11" spans="1:11" x14ac:dyDescent="0.25">
      <c r="A11" t="s">
        <v>11</v>
      </c>
      <c r="B11" t="s">
        <v>12</v>
      </c>
      <c r="D11" t="s">
        <v>11</v>
      </c>
      <c r="E11" t="s">
        <v>15</v>
      </c>
    </row>
    <row r="13" spans="1:11" ht="15.75" thickBot="1" x14ac:dyDescent="0.3"/>
    <row r="14" spans="1:11" ht="15.75" thickBot="1" x14ac:dyDescent="0.3">
      <c r="A14" s="80" t="s">
        <v>34</v>
      </c>
      <c r="B14" s="81"/>
      <c r="C14" s="61" t="s">
        <v>79</v>
      </c>
      <c r="D14" s="80" t="s">
        <v>35</v>
      </c>
      <c r="E14" s="81"/>
      <c r="F14" s="61" t="s">
        <v>79</v>
      </c>
      <c r="H14" s="16" t="s">
        <v>26</v>
      </c>
      <c r="I14" s="17"/>
      <c r="J14" s="17" t="s">
        <v>27</v>
      </c>
      <c r="K14" s="18"/>
    </row>
    <row r="15" spans="1:11" x14ac:dyDescent="0.25">
      <c r="A15" s="5" t="s">
        <v>16</v>
      </c>
      <c r="B15" s="8">
        <v>2500</v>
      </c>
      <c r="C15" s="6">
        <f>'PO masuk katalog'!D31</f>
        <v>2450</v>
      </c>
      <c r="D15" s="5" t="s">
        <v>16</v>
      </c>
      <c r="E15" s="8">
        <v>2500</v>
      </c>
      <c r="F15" s="24">
        <f>'PO masuk katalog'!K31</f>
        <v>2531</v>
      </c>
      <c r="H15" s="5" t="s">
        <v>16</v>
      </c>
      <c r="I15" s="6">
        <v>2500</v>
      </c>
      <c r="J15" s="7" t="s">
        <v>16</v>
      </c>
      <c r="K15" s="8">
        <v>2500</v>
      </c>
    </row>
    <row r="16" spans="1:11" x14ac:dyDescent="0.25">
      <c r="A16" s="9" t="s">
        <v>17</v>
      </c>
      <c r="B16" s="8">
        <v>1500</v>
      </c>
      <c r="C16" s="6">
        <f>'PO masuk katalog'!E31</f>
        <v>1545</v>
      </c>
      <c r="D16" s="9" t="s">
        <v>17</v>
      </c>
      <c r="E16" s="8">
        <v>1500</v>
      </c>
      <c r="F16" s="24">
        <f>'PO masuk katalog'!L31</f>
        <v>1558</v>
      </c>
      <c r="H16" s="9" t="s">
        <v>17</v>
      </c>
      <c r="I16" s="6">
        <v>1500</v>
      </c>
      <c r="J16" s="10" t="s">
        <v>17</v>
      </c>
      <c r="K16" s="8">
        <v>1500</v>
      </c>
    </row>
    <row r="17" spans="1:12" x14ac:dyDescent="0.25">
      <c r="A17" s="11" t="s">
        <v>18</v>
      </c>
      <c r="B17" s="8">
        <v>1000</v>
      </c>
      <c r="C17" s="6">
        <f>'PO masuk katalog'!F31</f>
        <v>1052</v>
      </c>
      <c r="D17" s="11" t="s">
        <v>18</v>
      </c>
      <c r="E17" s="8">
        <v>1000</v>
      </c>
      <c r="F17" s="24">
        <f>'PO masuk katalog'!M31</f>
        <v>1090</v>
      </c>
      <c r="H17" s="11" t="s">
        <v>18</v>
      </c>
      <c r="I17" s="6">
        <v>1000</v>
      </c>
      <c r="J17" s="12" t="s">
        <v>18</v>
      </c>
      <c r="K17" s="8">
        <v>1000</v>
      </c>
    </row>
    <row r="18" spans="1:12" x14ac:dyDescent="0.25">
      <c r="A18" s="11" t="s">
        <v>19</v>
      </c>
      <c r="B18" s="8">
        <v>3000</v>
      </c>
      <c r="C18" s="62">
        <f>'PO masuk katalog'!G31</f>
        <v>2350</v>
      </c>
      <c r="D18" s="11" t="s">
        <v>19</v>
      </c>
      <c r="E18" s="8">
        <v>3000</v>
      </c>
      <c r="F18" s="24">
        <f>'PO masuk katalog'!N31</f>
        <v>3099</v>
      </c>
      <c r="H18" s="11" t="s">
        <v>19</v>
      </c>
      <c r="I18" s="6">
        <v>3000</v>
      </c>
      <c r="J18" s="12" t="s">
        <v>19</v>
      </c>
      <c r="K18" s="8">
        <v>3000</v>
      </c>
    </row>
    <row r="19" spans="1:12" x14ac:dyDescent="0.25">
      <c r="A19" s="11" t="s">
        <v>20</v>
      </c>
      <c r="B19" s="8">
        <v>3000</v>
      </c>
      <c r="C19" s="62">
        <f>'PO masuk katalog'!H31</f>
        <v>3076</v>
      </c>
      <c r="D19" s="11" t="s">
        <v>20</v>
      </c>
      <c r="E19" s="8">
        <v>3000</v>
      </c>
      <c r="F19" s="64">
        <f>'PO masuk katalog'!O31</f>
        <v>3029</v>
      </c>
      <c r="H19" s="11" t="s">
        <v>20</v>
      </c>
      <c r="I19" s="6">
        <v>3000</v>
      </c>
      <c r="J19" s="12" t="s">
        <v>20</v>
      </c>
      <c r="K19" s="8">
        <v>3000</v>
      </c>
    </row>
    <row r="20" spans="1:12" x14ac:dyDescent="0.25">
      <c r="A20" s="11" t="s">
        <v>21</v>
      </c>
      <c r="B20" s="8">
        <v>1000</v>
      </c>
      <c r="C20" s="62">
        <f>'PO masuk katalog'!I31</f>
        <v>1050</v>
      </c>
      <c r="D20" s="11" t="s">
        <v>21</v>
      </c>
      <c r="E20" s="8">
        <v>1000</v>
      </c>
      <c r="F20" s="64">
        <f>'PO masuk katalog'!P31</f>
        <v>856</v>
      </c>
      <c r="H20" s="11" t="s">
        <v>21</v>
      </c>
      <c r="I20" s="6">
        <v>1000</v>
      </c>
      <c r="J20" s="12" t="s">
        <v>21</v>
      </c>
      <c r="K20" s="8">
        <v>1000</v>
      </c>
    </row>
    <row r="21" spans="1:12" x14ac:dyDescent="0.25">
      <c r="A21" s="11" t="s">
        <v>22</v>
      </c>
      <c r="B21" s="8">
        <v>2500</v>
      </c>
      <c r="C21" s="62">
        <f>'PO masuk katalog'!J31</f>
        <v>1715</v>
      </c>
      <c r="D21" s="11" t="s">
        <v>22</v>
      </c>
      <c r="E21" s="8">
        <v>2500</v>
      </c>
      <c r="F21" s="64">
        <f>'PO masuk katalog'!Q31</f>
        <v>3550</v>
      </c>
      <c r="H21" s="11" t="s">
        <v>22</v>
      </c>
      <c r="I21" s="6">
        <v>2500</v>
      </c>
      <c r="J21" s="12" t="s">
        <v>22</v>
      </c>
      <c r="K21" s="8">
        <v>2500</v>
      </c>
    </row>
    <row r="22" spans="1:12" ht="15.75" thickBot="1" x14ac:dyDescent="0.3">
      <c r="A22" s="19"/>
      <c r="B22" s="20">
        <f>SUM(B15:B21)</f>
        <v>14500</v>
      </c>
      <c r="C22" s="14"/>
      <c r="D22" s="21"/>
      <c r="E22" s="20">
        <f>SUM(E15:E21)</f>
        <v>14500</v>
      </c>
      <c r="F22" s="27"/>
      <c r="G22" s="4"/>
      <c r="H22" s="13"/>
      <c r="I22" s="14">
        <f>SUM(I15:I21)</f>
        <v>14500</v>
      </c>
      <c r="J22" s="14"/>
      <c r="K22" s="15">
        <f>SUM(K15:K21)</f>
        <v>14500</v>
      </c>
      <c r="L22" s="2">
        <f>+K22+I22</f>
        <v>29000</v>
      </c>
    </row>
    <row r="23" spans="1:12" x14ac:dyDescent="0.25">
      <c r="B23" s="3">
        <f>B22</f>
        <v>14500</v>
      </c>
      <c r="C23">
        <f>SUM(C15:C22)</f>
        <v>13238</v>
      </c>
      <c r="E23" s="3">
        <f>E22</f>
        <v>14500</v>
      </c>
      <c r="F23">
        <f>SUM(F15:F22)</f>
        <v>15713</v>
      </c>
    </row>
    <row r="24" spans="1:12" x14ac:dyDescent="0.25">
      <c r="A24" s="12"/>
      <c r="B24" t="s">
        <v>85</v>
      </c>
      <c r="C24" s="3">
        <f>B23-C23</f>
        <v>1262</v>
      </c>
      <c r="F24" s="3">
        <f>E23-F23</f>
        <v>-1213</v>
      </c>
    </row>
    <row r="25" spans="1:12" x14ac:dyDescent="0.25">
      <c r="A25" s="63"/>
      <c r="B25" s="63"/>
      <c r="C25" s="63"/>
    </row>
    <row r="27" spans="1:12" x14ac:dyDescent="0.25">
      <c r="A27" t="s">
        <v>36</v>
      </c>
    </row>
    <row r="28" spans="1:12" x14ac:dyDescent="0.25">
      <c r="A28" t="s">
        <v>28</v>
      </c>
      <c r="B28" s="2"/>
      <c r="C28" s="2">
        <v>9650</v>
      </c>
      <c r="D28" s="2"/>
    </row>
    <row r="29" spans="1:12" x14ac:dyDescent="0.25">
      <c r="A29" t="s">
        <v>29</v>
      </c>
      <c r="C29" s="2">
        <v>9500</v>
      </c>
      <c r="D29" s="2"/>
    </row>
    <row r="30" spans="1:12" x14ac:dyDescent="0.25">
      <c r="A30" t="s">
        <v>30</v>
      </c>
      <c r="B30" s="3"/>
      <c r="C30" s="2">
        <f>B22</f>
        <v>14500</v>
      </c>
      <c r="D30" s="2">
        <f>C30*C28</f>
        <v>139925000</v>
      </c>
    </row>
    <row r="31" spans="1:12" x14ac:dyDescent="0.25">
      <c r="A31" t="s">
        <v>31</v>
      </c>
      <c r="C31" s="2">
        <f>E22</f>
        <v>14500</v>
      </c>
      <c r="D31" s="2">
        <f>C31*C29</f>
        <v>137750000</v>
      </c>
    </row>
    <row r="32" spans="1:12" x14ac:dyDescent="0.25">
      <c r="A32" t="s">
        <v>32</v>
      </c>
      <c r="C32" s="2"/>
      <c r="D32" s="4">
        <f>SUM(D30:D31)</f>
        <v>277675000</v>
      </c>
    </row>
    <row r="33" spans="1:4" x14ac:dyDescent="0.25">
      <c r="A33" t="s">
        <v>37</v>
      </c>
      <c r="D33" s="3">
        <f>D32*50%</f>
        <v>138837500</v>
      </c>
    </row>
  </sheetData>
  <mergeCells count="2">
    <mergeCell ref="A14:B14"/>
    <mergeCell ref="D14:E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pane xSplit="3" ySplit="3" topLeftCell="D19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1" max="1" width="6.140625" customWidth="1"/>
    <col min="2" max="2" width="15.140625" customWidth="1"/>
    <col min="3" max="3" width="11.28515625" customWidth="1"/>
    <col min="6" max="10" width="8" customWidth="1"/>
  </cols>
  <sheetData>
    <row r="1" spans="1:17" ht="15.75" thickBot="1" x14ac:dyDescent="0.3"/>
    <row r="2" spans="1:17" x14ac:dyDescent="0.25">
      <c r="A2" s="82" t="s">
        <v>55</v>
      </c>
      <c r="B2" s="87" t="s">
        <v>58</v>
      </c>
      <c r="C2" s="82" t="s">
        <v>56</v>
      </c>
      <c r="D2" s="84" t="s">
        <v>57</v>
      </c>
      <c r="E2" s="84"/>
      <c r="F2" s="84"/>
      <c r="G2" s="84"/>
      <c r="H2" s="84"/>
      <c r="I2" s="84"/>
      <c r="J2" s="84"/>
      <c r="K2" s="85" t="s">
        <v>14</v>
      </c>
      <c r="L2" s="84"/>
      <c r="M2" s="84"/>
      <c r="N2" s="84"/>
      <c r="O2" s="84"/>
      <c r="P2" s="84"/>
      <c r="Q2" s="86"/>
    </row>
    <row r="3" spans="1:17" ht="15.75" thickBot="1" x14ac:dyDescent="0.3">
      <c r="A3" s="83"/>
      <c r="B3" s="88"/>
      <c r="C3" s="83"/>
      <c r="D3" s="54" t="s">
        <v>16</v>
      </c>
      <c r="E3" s="32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5" t="s">
        <v>16</v>
      </c>
      <c r="L3" s="32" t="s">
        <v>17</v>
      </c>
      <c r="M3" s="33" t="s">
        <v>18</v>
      </c>
      <c r="N3" s="33" t="s">
        <v>19</v>
      </c>
      <c r="O3" s="33" t="s">
        <v>20</v>
      </c>
      <c r="P3" s="33" t="s">
        <v>21</v>
      </c>
      <c r="Q3" s="34" t="s">
        <v>22</v>
      </c>
    </row>
    <row r="4" spans="1:17" x14ac:dyDescent="0.25">
      <c r="A4" s="49">
        <v>1</v>
      </c>
      <c r="B4" s="53" t="s">
        <v>59</v>
      </c>
      <c r="C4" s="49" t="s">
        <v>60</v>
      </c>
      <c r="D4" s="52">
        <v>1250</v>
      </c>
      <c r="E4" s="43"/>
      <c r="F4" s="43"/>
      <c r="G4" s="43"/>
      <c r="H4" s="43"/>
      <c r="I4" s="43"/>
      <c r="J4" s="45"/>
      <c r="K4" s="42"/>
      <c r="L4" s="43"/>
      <c r="M4" s="43"/>
      <c r="N4" s="43"/>
      <c r="O4" s="43"/>
      <c r="P4" s="43"/>
      <c r="Q4" s="44"/>
    </row>
    <row r="5" spans="1:17" x14ac:dyDescent="0.25">
      <c r="A5" s="50">
        <v>2</v>
      </c>
      <c r="B5" s="50" t="s">
        <v>61</v>
      </c>
      <c r="C5" s="50" t="s">
        <v>62</v>
      </c>
      <c r="D5" s="47"/>
      <c r="E5" s="36"/>
      <c r="F5" s="36"/>
      <c r="G5" s="36"/>
      <c r="H5" s="36"/>
      <c r="I5" s="36"/>
      <c r="J5" s="37"/>
      <c r="K5" s="38">
        <v>180</v>
      </c>
      <c r="L5" s="36"/>
      <c r="M5" s="36"/>
      <c r="N5" s="36"/>
      <c r="O5" s="36"/>
      <c r="P5" s="36"/>
      <c r="Q5" s="39"/>
    </row>
    <row r="6" spans="1:17" x14ac:dyDescent="0.25">
      <c r="A6" s="50">
        <v>3</v>
      </c>
      <c r="B6" s="50" t="s">
        <v>63</v>
      </c>
      <c r="C6" s="50" t="s">
        <v>64</v>
      </c>
      <c r="D6" s="47"/>
      <c r="E6" s="36"/>
      <c r="F6" s="36"/>
      <c r="G6" s="36"/>
      <c r="H6" s="36"/>
      <c r="I6" s="36"/>
      <c r="J6" s="37"/>
      <c r="K6" s="38">
        <v>917</v>
      </c>
      <c r="L6" s="36"/>
      <c r="M6" s="36"/>
      <c r="N6" s="36"/>
      <c r="O6" s="36"/>
      <c r="P6" s="36"/>
      <c r="Q6" s="39"/>
    </row>
    <row r="7" spans="1:17" x14ac:dyDescent="0.25">
      <c r="A7" s="50">
        <v>4</v>
      </c>
      <c r="B7" s="50" t="s">
        <v>65</v>
      </c>
      <c r="C7" s="50" t="s">
        <v>66</v>
      </c>
      <c r="D7" s="47"/>
      <c r="E7" s="36"/>
      <c r="F7" s="36"/>
      <c r="G7" s="36"/>
      <c r="H7" s="36"/>
      <c r="I7" s="36"/>
      <c r="J7" s="37"/>
      <c r="K7" s="38"/>
      <c r="L7" s="36"/>
      <c r="M7" s="36">
        <v>1090</v>
      </c>
      <c r="N7" s="36"/>
      <c r="O7" s="36"/>
      <c r="P7" s="36"/>
      <c r="Q7" s="39"/>
    </row>
    <row r="8" spans="1:17" x14ac:dyDescent="0.25">
      <c r="A8" s="50">
        <v>5</v>
      </c>
      <c r="B8" s="50" t="s">
        <v>67</v>
      </c>
      <c r="C8" s="50" t="s">
        <v>66</v>
      </c>
      <c r="D8" s="47"/>
      <c r="E8" s="36"/>
      <c r="F8" s="36"/>
      <c r="G8" s="36"/>
      <c r="H8" s="36"/>
      <c r="I8" s="36"/>
      <c r="J8" s="37"/>
      <c r="K8" s="38"/>
      <c r="L8" s="36"/>
      <c r="M8" s="36"/>
      <c r="N8" s="36">
        <v>1235</v>
      </c>
      <c r="O8" s="36"/>
      <c r="P8" s="36"/>
      <c r="Q8" s="39"/>
    </row>
    <row r="9" spans="1:17" x14ac:dyDescent="0.25">
      <c r="A9" s="50">
        <v>6</v>
      </c>
      <c r="B9" s="50" t="s">
        <v>68</v>
      </c>
      <c r="C9" s="50" t="s">
        <v>66</v>
      </c>
      <c r="D9" s="47">
        <v>1200</v>
      </c>
      <c r="E9" s="36"/>
      <c r="F9" s="36"/>
      <c r="G9" s="36"/>
      <c r="H9" s="36"/>
      <c r="I9" s="36"/>
      <c r="J9" s="37"/>
      <c r="K9" s="38"/>
      <c r="L9" s="36"/>
      <c r="M9" s="36"/>
      <c r="N9" s="36"/>
      <c r="O9" s="36"/>
      <c r="P9" s="36"/>
      <c r="Q9" s="39"/>
    </row>
    <row r="10" spans="1:17" x14ac:dyDescent="0.25">
      <c r="A10" s="50">
        <v>7</v>
      </c>
      <c r="B10" s="50" t="s">
        <v>69</v>
      </c>
      <c r="C10" s="50" t="s">
        <v>66</v>
      </c>
      <c r="D10" s="47"/>
      <c r="E10" s="36"/>
      <c r="F10" s="36"/>
      <c r="G10" s="36"/>
      <c r="H10" s="36"/>
      <c r="I10" s="36"/>
      <c r="J10" s="37"/>
      <c r="K10" s="38"/>
      <c r="L10" s="36">
        <v>1558</v>
      </c>
      <c r="M10" s="36"/>
      <c r="N10" s="36"/>
      <c r="O10" s="36"/>
      <c r="P10" s="36"/>
      <c r="Q10" s="39"/>
    </row>
    <row r="11" spans="1:17" x14ac:dyDescent="0.25">
      <c r="A11" s="50">
        <v>8</v>
      </c>
      <c r="B11" s="50" t="s">
        <v>70</v>
      </c>
      <c r="C11" s="50" t="s">
        <v>72</v>
      </c>
      <c r="D11" s="47"/>
      <c r="E11" s="36"/>
      <c r="F11" s="36"/>
      <c r="G11" s="36"/>
      <c r="H11" s="36"/>
      <c r="I11" s="36"/>
      <c r="J11" s="37"/>
      <c r="K11" s="38"/>
      <c r="L11" s="36"/>
      <c r="M11" s="36"/>
      <c r="N11" s="36">
        <v>1864</v>
      </c>
      <c r="O11" s="36"/>
      <c r="P11" s="36"/>
      <c r="Q11" s="39"/>
    </row>
    <row r="12" spans="1:17" x14ac:dyDescent="0.25">
      <c r="A12" s="50">
        <v>9</v>
      </c>
      <c r="B12" s="50" t="s">
        <v>71</v>
      </c>
      <c r="C12" s="50" t="s">
        <v>72</v>
      </c>
      <c r="D12" s="47"/>
      <c r="E12" s="36"/>
      <c r="F12" s="36"/>
      <c r="G12" s="36"/>
      <c r="H12" s="36"/>
      <c r="I12" s="36"/>
      <c r="J12" s="37"/>
      <c r="K12" s="38">
        <v>1434</v>
      </c>
      <c r="L12" s="36"/>
      <c r="M12" s="36"/>
      <c r="N12" s="36"/>
      <c r="O12" s="36"/>
      <c r="P12" s="36"/>
      <c r="Q12" s="39"/>
    </row>
    <row r="13" spans="1:17" x14ac:dyDescent="0.25">
      <c r="A13" s="50">
        <v>10</v>
      </c>
      <c r="B13" s="50" t="s">
        <v>75</v>
      </c>
      <c r="C13" s="50" t="s">
        <v>77</v>
      </c>
      <c r="D13" s="47"/>
      <c r="E13" s="36">
        <v>1480</v>
      </c>
      <c r="F13" s="36"/>
      <c r="G13" s="36"/>
      <c r="H13" s="36"/>
      <c r="I13" s="36"/>
      <c r="J13" s="37"/>
      <c r="K13" s="38"/>
      <c r="L13" s="36"/>
      <c r="M13" s="36"/>
      <c r="N13" s="36"/>
      <c r="O13" s="36"/>
      <c r="P13" s="36"/>
      <c r="Q13" s="39"/>
    </row>
    <row r="14" spans="1:17" x14ac:dyDescent="0.25">
      <c r="A14" s="50">
        <v>11</v>
      </c>
      <c r="B14" s="50" t="s">
        <v>76</v>
      </c>
      <c r="C14" s="50" t="s">
        <v>77</v>
      </c>
      <c r="D14" s="47"/>
      <c r="E14" s="36"/>
      <c r="F14" s="36">
        <v>1035</v>
      </c>
      <c r="G14" s="36"/>
      <c r="H14" s="36"/>
      <c r="I14" s="36"/>
      <c r="J14" s="37"/>
      <c r="K14" s="38"/>
      <c r="L14" s="36"/>
      <c r="M14" s="36"/>
      <c r="N14" s="36"/>
      <c r="O14" s="36"/>
      <c r="P14" s="36"/>
      <c r="Q14" s="39"/>
    </row>
    <row r="15" spans="1:17" x14ac:dyDescent="0.25">
      <c r="A15" s="50">
        <v>12</v>
      </c>
      <c r="B15" s="50" t="s">
        <v>84</v>
      </c>
      <c r="C15" s="50" t="s">
        <v>81</v>
      </c>
      <c r="D15" s="47"/>
      <c r="E15" s="36"/>
      <c r="F15" s="36"/>
      <c r="G15" s="36"/>
      <c r="H15" s="36"/>
      <c r="I15" s="36"/>
      <c r="J15" s="37"/>
      <c r="K15" s="38"/>
      <c r="L15" s="36"/>
      <c r="M15" s="36"/>
      <c r="N15" s="36"/>
      <c r="O15" s="36"/>
      <c r="P15" s="36"/>
      <c r="Q15" s="39">
        <v>888</v>
      </c>
    </row>
    <row r="16" spans="1:17" x14ac:dyDescent="0.25">
      <c r="A16" s="50">
        <v>13</v>
      </c>
      <c r="B16" s="50" t="s">
        <v>80</v>
      </c>
      <c r="C16" s="50" t="s">
        <v>81</v>
      </c>
      <c r="D16" s="47"/>
      <c r="E16" s="36"/>
      <c r="F16" s="36"/>
      <c r="G16" s="36"/>
      <c r="H16" s="36">
        <v>966</v>
      </c>
      <c r="I16" s="36"/>
      <c r="J16" s="37"/>
      <c r="K16" s="38"/>
      <c r="L16" s="36"/>
      <c r="M16" s="36"/>
      <c r="N16" s="36"/>
      <c r="O16" s="36"/>
      <c r="P16" s="36"/>
      <c r="Q16" s="39"/>
    </row>
    <row r="17" spans="1:18" x14ac:dyDescent="0.25">
      <c r="A17" s="50">
        <v>14</v>
      </c>
      <c r="B17" s="50" t="s">
        <v>82</v>
      </c>
      <c r="C17" s="50" t="s">
        <v>81</v>
      </c>
      <c r="D17" s="47"/>
      <c r="E17" s="36"/>
      <c r="F17" s="36"/>
      <c r="G17" s="36"/>
      <c r="H17" s="36"/>
      <c r="I17" s="36"/>
      <c r="J17" s="37">
        <v>1715</v>
      </c>
      <c r="K17" s="38"/>
      <c r="L17" s="36"/>
      <c r="M17" s="36"/>
      <c r="N17" s="36"/>
      <c r="O17" s="36"/>
      <c r="P17" s="36"/>
      <c r="Q17" s="39"/>
    </row>
    <row r="18" spans="1:18" x14ac:dyDescent="0.25">
      <c r="A18" s="50">
        <v>15</v>
      </c>
      <c r="B18" s="50" t="s">
        <v>83</v>
      </c>
      <c r="C18" s="50" t="s">
        <v>81</v>
      </c>
      <c r="D18" s="47"/>
      <c r="E18" s="36"/>
      <c r="F18" s="36"/>
      <c r="G18" s="36"/>
      <c r="H18" s="36"/>
      <c r="I18" s="36">
        <v>1050</v>
      </c>
      <c r="J18" s="37"/>
      <c r="K18" s="38"/>
      <c r="L18" s="36"/>
      <c r="M18" s="36"/>
      <c r="N18" s="36"/>
      <c r="O18" s="36"/>
      <c r="P18" s="36"/>
      <c r="Q18" s="39"/>
    </row>
    <row r="19" spans="1:18" x14ac:dyDescent="0.25">
      <c r="A19" s="74">
        <v>16</v>
      </c>
      <c r="B19" s="74" t="s">
        <v>86</v>
      </c>
      <c r="C19" s="74" t="s">
        <v>87</v>
      </c>
      <c r="D19" s="75"/>
      <c r="E19" s="76"/>
      <c r="F19" s="76"/>
      <c r="G19" s="76"/>
      <c r="H19" s="76">
        <v>2110</v>
      </c>
      <c r="I19" s="76"/>
      <c r="J19" s="77"/>
      <c r="K19" s="78"/>
      <c r="L19" s="76"/>
      <c r="M19" s="76"/>
      <c r="N19" s="76"/>
      <c r="O19" s="76"/>
      <c r="P19" s="76"/>
      <c r="Q19" s="79"/>
    </row>
    <row r="20" spans="1:18" x14ac:dyDescent="0.25">
      <c r="A20" s="74">
        <v>17</v>
      </c>
      <c r="B20" s="74" t="s">
        <v>88</v>
      </c>
      <c r="C20" s="74" t="s">
        <v>87</v>
      </c>
      <c r="D20" s="75"/>
      <c r="E20" s="76"/>
      <c r="F20" s="76"/>
      <c r="G20" s="76"/>
      <c r="H20" s="76"/>
      <c r="I20" s="76"/>
      <c r="J20" s="77"/>
      <c r="K20" s="78"/>
      <c r="L20" s="76"/>
      <c r="M20" s="76"/>
      <c r="N20" s="76"/>
      <c r="O20" s="76"/>
      <c r="P20" s="76"/>
      <c r="Q20" s="79">
        <v>1512</v>
      </c>
    </row>
    <row r="21" spans="1:18" x14ac:dyDescent="0.25">
      <c r="A21" s="74">
        <v>18</v>
      </c>
      <c r="B21" s="74" t="s">
        <v>89</v>
      </c>
      <c r="C21" s="74" t="s">
        <v>87</v>
      </c>
      <c r="D21" s="75"/>
      <c r="E21" s="76"/>
      <c r="F21" s="76"/>
      <c r="G21" s="76"/>
      <c r="H21" s="76"/>
      <c r="I21" s="76"/>
      <c r="J21" s="77"/>
      <c r="K21" s="78"/>
      <c r="L21" s="76"/>
      <c r="M21" s="76"/>
      <c r="N21" s="76"/>
      <c r="O21" s="76"/>
      <c r="P21" s="76">
        <v>856</v>
      </c>
      <c r="Q21" s="79"/>
    </row>
    <row r="22" spans="1:18" x14ac:dyDescent="0.25">
      <c r="A22" s="74">
        <v>19</v>
      </c>
      <c r="B22" s="74" t="s">
        <v>90</v>
      </c>
      <c r="C22" s="74" t="s">
        <v>87</v>
      </c>
      <c r="D22" s="75"/>
      <c r="E22" s="76"/>
      <c r="F22" s="76"/>
      <c r="G22" s="76"/>
      <c r="H22" s="76"/>
      <c r="I22" s="76"/>
      <c r="J22" s="77"/>
      <c r="K22" s="78"/>
      <c r="L22" s="76"/>
      <c r="M22" s="76"/>
      <c r="N22" s="76"/>
      <c r="O22" s="76">
        <v>1500</v>
      </c>
      <c r="P22" s="76"/>
      <c r="Q22" s="79"/>
    </row>
    <row r="23" spans="1:18" x14ac:dyDescent="0.25">
      <c r="A23" s="50">
        <v>20</v>
      </c>
      <c r="B23" s="50" t="s">
        <v>91</v>
      </c>
      <c r="C23" s="50" t="s">
        <v>94</v>
      </c>
      <c r="D23" s="47"/>
      <c r="E23" s="36"/>
      <c r="F23" s="36"/>
      <c r="G23" s="36">
        <v>250</v>
      </c>
      <c r="H23" s="36"/>
      <c r="I23" s="36"/>
      <c r="J23" s="37"/>
      <c r="K23" s="38"/>
      <c r="L23" s="36"/>
      <c r="M23" s="36"/>
      <c r="N23" s="36"/>
      <c r="O23" s="36"/>
      <c r="P23" s="36"/>
      <c r="Q23" s="39"/>
    </row>
    <row r="24" spans="1:18" x14ac:dyDescent="0.25">
      <c r="A24" s="50">
        <v>21</v>
      </c>
      <c r="B24" s="50" t="s">
        <v>92</v>
      </c>
      <c r="C24" s="50" t="s">
        <v>94</v>
      </c>
      <c r="D24" s="47"/>
      <c r="E24" s="36"/>
      <c r="F24" s="36"/>
      <c r="G24" s="36"/>
      <c r="H24" s="36"/>
      <c r="I24" s="36"/>
      <c r="J24" s="37"/>
      <c r="K24" s="38"/>
      <c r="L24" s="36"/>
      <c r="M24" s="36"/>
      <c r="N24" s="36"/>
      <c r="O24" s="36">
        <v>414</v>
      </c>
      <c r="P24" s="36"/>
      <c r="Q24" s="39"/>
    </row>
    <row r="25" spans="1:18" x14ac:dyDescent="0.25">
      <c r="A25" s="50">
        <v>22</v>
      </c>
      <c r="B25" s="50" t="s">
        <v>93</v>
      </c>
      <c r="C25" s="50" t="s">
        <v>94</v>
      </c>
      <c r="D25" s="56"/>
      <c r="E25" s="57"/>
      <c r="F25" s="57"/>
      <c r="G25" s="57">
        <v>400</v>
      </c>
      <c r="H25" s="57"/>
      <c r="I25" s="57"/>
      <c r="J25" s="58"/>
      <c r="K25" s="59"/>
      <c r="L25" s="57"/>
      <c r="M25" s="57"/>
      <c r="N25" s="57"/>
      <c r="O25" s="57"/>
      <c r="P25" s="57"/>
      <c r="Q25" s="60"/>
    </row>
    <row r="26" spans="1:18" x14ac:dyDescent="0.25">
      <c r="A26" s="50">
        <v>23</v>
      </c>
      <c r="B26" s="50" t="s">
        <v>95</v>
      </c>
      <c r="C26" s="50" t="s">
        <v>98</v>
      </c>
      <c r="D26" s="56"/>
      <c r="E26" s="57"/>
      <c r="F26" s="57"/>
      <c r="G26" s="57"/>
      <c r="H26" s="57"/>
      <c r="I26" s="57"/>
      <c r="J26" s="58"/>
      <c r="K26" s="59"/>
      <c r="L26" s="57"/>
      <c r="M26" s="57"/>
      <c r="N26" s="57"/>
      <c r="O26" s="57">
        <v>1115</v>
      </c>
      <c r="P26" s="57"/>
      <c r="Q26" s="60"/>
    </row>
    <row r="27" spans="1:18" x14ac:dyDescent="0.25">
      <c r="A27" s="50">
        <v>24</v>
      </c>
      <c r="B27" s="50" t="s">
        <v>96</v>
      </c>
      <c r="C27" s="50" t="s">
        <v>98</v>
      </c>
      <c r="D27" s="56"/>
      <c r="E27" s="57"/>
      <c r="F27" s="57"/>
      <c r="G27" s="57"/>
      <c r="H27" s="57"/>
      <c r="I27" s="57"/>
      <c r="J27" s="58"/>
      <c r="K27" s="59"/>
      <c r="L27" s="57"/>
      <c r="M27" s="57"/>
      <c r="N27" s="57"/>
      <c r="O27" s="57"/>
      <c r="P27" s="57"/>
      <c r="Q27" s="60">
        <v>1150</v>
      </c>
    </row>
    <row r="28" spans="1:18" x14ac:dyDescent="0.25">
      <c r="A28" s="50">
        <v>25</v>
      </c>
      <c r="B28" s="50" t="s">
        <v>97</v>
      </c>
      <c r="C28" s="50" t="s">
        <v>98</v>
      </c>
      <c r="D28" s="56"/>
      <c r="E28" s="57">
        <v>65</v>
      </c>
      <c r="F28" s="57">
        <v>17</v>
      </c>
      <c r="G28" s="57"/>
      <c r="H28" s="57"/>
      <c r="I28" s="57"/>
      <c r="J28" s="58"/>
      <c r="K28" s="59"/>
      <c r="L28" s="57"/>
      <c r="M28" s="57"/>
      <c r="N28" s="57"/>
      <c r="O28" s="57"/>
      <c r="P28" s="57"/>
      <c r="Q28" s="60"/>
    </row>
    <row r="29" spans="1:18" x14ac:dyDescent="0.25">
      <c r="A29" s="55">
        <v>26</v>
      </c>
      <c r="B29" s="50" t="s">
        <v>99</v>
      </c>
      <c r="C29" s="50" t="s">
        <v>100</v>
      </c>
      <c r="D29" s="56"/>
      <c r="E29" s="57"/>
      <c r="F29" s="57"/>
      <c r="G29" s="57">
        <v>1700</v>
      </c>
      <c r="H29" s="57"/>
      <c r="I29" s="57"/>
      <c r="J29" s="58"/>
      <c r="K29" s="59"/>
      <c r="L29" s="57"/>
      <c r="M29" s="57"/>
      <c r="N29" s="57"/>
      <c r="O29" s="57"/>
      <c r="P29" s="57"/>
      <c r="Q29" s="60"/>
    </row>
    <row r="30" spans="1:18" ht="15.75" thickBot="1" x14ac:dyDescent="0.3">
      <c r="A30" s="55"/>
      <c r="B30" s="55"/>
      <c r="C30" s="55"/>
      <c r="D30" s="56"/>
      <c r="E30" s="57"/>
      <c r="F30" s="57"/>
      <c r="G30" s="57"/>
      <c r="H30" s="57"/>
      <c r="I30" s="57"/>
      <c r="J30" s="58"/>
      <c r="K30" s="59"/>
      <c r="L30" s="57"/>
      <c r="M30" s="57"/>
      <c r="N30" s="57"/>
      <c r="O30" s="57"/>
      <c r="P30" s="57"/>
      <c r="Q30" s="60"/>
    </row>
    <row r="31" spans="1:18" x14ac:dyDescent="0.25">
      <c r="A31" s="49"/>
      <c r="B31" s="49" t="s">
        <v>74</v>
      </c>
      <c r="C31" s="49"/>
      <c r="D31" s="65">
        <f>SUM(D4:D30)</f>
        <v>2450</v>
      </c>
      <c r="E31" s="67">
        <f t="shared" ref="E31:Q31" si="0">SUM(E4:E30)</f>
        <v>1545</v>
      </c>
      <c r="F31" s="67">
        <f t="shared" si="0"/>
        <v>1052</v>
      </c>
      <c r="G31" s="66">
        <f t="shared" si="0"/>
        <v>2350</v>
      </c>
      <c r="H31" s="67">
        <f t="shared" si="0"/>
        <v>3076</v>
      </c>
      <c r="I31" s="67">
        <f t="shared" si="0"/>
        <v>1050</v>
      </c>
      <c r="J31" s="68">
        <f t="shared" si="0"/>
        <v>1715</v>
      </c>
      <c r="K31" s="69">
        <f t="shared" si="0"/>
        <v>2531</v>
      </c>
      <c r="L31" s="67">
        <f t="shared" si="0"/>
        <v>1558</v>
      </c>
      <c r="M31" s="67">
        <f t="shared" si="0"/>
        <v>1090</v>
      </c>
      <c r="N31" s="67">
        <f t="shared" si="0"/>
        <v>3099</v>
      </c>
      <c r="O31" s="67">
        <f t="shared" si="0"/>
        <v>3029</v>
      </c>
      <c r="P31" s="66">
        <f t="shared" si="0"/>
        <v>856</v>
      </c>
      <c r="Q31" s="72">
        <f t="shared" si="0"/>
        <v>3550</v>
      </c>
      <c r="R31" s="70">
        <f>SUM(D31:Q31)</f>
        <v>28951</v>
      </c>
    </row>
    <row r="32" spans="1:18" x14ac:dyDescent="0.25">
      <c r="A32" s="50"/>
      <c r="B32" s="50" t="s">
        <v>73</v>
      </c>
      <c r="C32" s="50"/>
      <c r="D32" s="47">
        <v>2500</v>
      </c>
      <c r="E32" s="36">
        <v>1500</v>
      </c>
      <c r="F32" s="36">
        <v>1000</v>
      </c>
      <c r="G32" s="36">
        <v>3000</v>
      </c>
      <c r="H32" s="36">
        <v>3000</v>
      </c>
      <c r="I32" s="36">
        <v>1000</v>
      </c>
      <c r="J32" s="37">
        <v>2500</v>
      </c>
      <c r="K32" s="38">
        <v>2500</v>
      </c>
      <c r="L32" s="36">
        <v>1500</v>
      </c>
      <c r="M32" s="36">
        <v>1000</v>
      </c>
      <c r="N32" s="36">
        <v>3000</v>
      </c>
      <c r="O32" s="36">
        <v>3000</v>
      </c>
      <c r="P32" s="36">
        <v>1000</v>
      </c>
      <c r="Q32" s="39">
        <v>2500</v>
      </c>
      <c r="R32">
        <f>SUM(D32:Q32)</f>
        <v>29000</v>
      </c>
    </row>
    <row r="33" spans="1:18" ht="15.75" thickBot="1" x14ac:dyDescent="0.3">
      <c r="A33" s="51"/>
      <c r="B33" s="51" t="s">
        <v>78</v>
      </c>
      <c r="C33" s="51"/>
      <c r="D33" s="48">
        <f>D31-D32</f>
        <v>-50</v>
      </c>
      <c r="E33" s="41">
        <f t="shared" ref="E33:Q33" si="1">E31-E32</f>
        <v>45</v>
      </c>
      <c r="F33" s="41">
        <f t="shared" si="1"/>
        <v>52</v>
      </c>
      <c r="G33" s="41">
        <f t="shared" si="1"/>
        <v>-650</v>
      </c>
      <c r="H33" s="41">
        <f t="shared" si="1"/>
        <v>76</v>
      </c>
      <c r="I33" s="41">
        <f t="shared" si="1"/>
        <v>50</v>
      </c>
      <c r="J33" s="46">
        <f t="shared" si="1"/>
        <v>-785</v>
      </c>
      <c r="K33" s="40">
        <f t="shared" si="1"/>
        <v>31</v>
      </c>
      <c r="L33" s="41">
        <f t="shared" si="1"/>
        <v>58</v>
      </c>
      <c r="M33" s="41">
        <f t="shared" si="1"/>
        <v>90</v>
      </c>
      <c r="N33" s="41">
        <f t="shared" si="1"/>
        <v>99</v>
      </c>
      <c r="O33" s="41">
        <f t="shared" si="1"/>
        <v>29</v>
      </c>
      <c r="P33" s="41">
        <f t="shared" si="1"/>
        <v>-144</v>
      </c>
      <c r="Q33" s="73">
        <f t="shared" si="1"/>
        <v>1050</v>
      </c>
      <c r="R33" s="71">
        <f>R31-R32</f>
        <v>-49</v>
      </c>
    </row>
  </sheetData>
  <mergeCells count="5">
    <mergeCell ref="C2:C3"/>
    <mergeCell ref="A2:A3"/>
    <mergeCell ref="D2:J2"/>
    <mergeCell ref="K2:Q2"/>
    <mergeCell ref="B2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zoomScale="85" zoomScaleNormal="85" workbookViewId="0">
      <selection activeCell="D26" sqref="D26"/>
    </sheetView>
  </sheetViews>
  <sheetFormatPr defaultRowHeight="15" x14ac:dyDescent="0.25"/>
  <cols>
    <col min="2" max="2" width="7.85546875" bestFit="1" customWidth="1"/>
    <col min="3" max="3" width="8" bestFit="1" customWidth="1"/>
    <col min="4" max="4" width="26.140625" customWidth="1"/>
    <col min="5" max="5" width="31.7109375" customWidth="1"/>
    <col min="6" max="6" width="37.140625" customWidth="1"/>
  </cols>
  <sheetData>
    <row r="4" spans="2:6" ht="15.75" thickBot="1" x14ac:dyDescent="0.3">
      <c r="B4" s="1" t="s">
        <v>53</v>
      </c>
    </row>
    <row r="5" spans="2:6" ht="15.75" thickBot="1" x14ac:dyDescent="0.3">
      <c r="B5" s="89" t="s">
        <v>38</v>
      </c>
      <c r="C5" s="90"/>
      <c r="D5" s="26" t="s">
        <v>40</v>
      </c>
      <c r="E5" s="23" t="s">
        <v>41</v>
      </c>
      <c r="F5" s="28" t="s">
        <v>44</v>
      </c>
    </row>
    <row r="6" spans="2:6" x14ac:dyDescent="0.25">
      <c r="B6" s="5" t="s">
        <v>16</v>
      </c>
      <c r="C6" s="8">
        <v>2500</v>
      </c>
      <c r="D6" s="24" t="s">
        <v>42</v>
      </c>
      <c r="E6" s="6" t="s">
        <v>49</v>
      </c>
      <c r="F6" s="29" t="s">
        <v>45</v>
      </c>
    </row>
    <row r="7" spans="2:6" x14ac:dyDescent="0.25">
      <c r="B7" s="9" t="s">
        <v>17</v>
      </c>
      <c r="C7" s="8">
        <v>1500</v>
      </c>
      <c r="D7" s="24" t="s">
        <v>50</v>
      </c>
      <c r="E7" s="6" t="s">
        <v>51</v>
      </c>
      <c r="F7" s="31" t="s">
        <v>52</v>
      </c>
    </row>
    <row r="8" spans="2:6" x14ac:dyDescent="0.25">
      <c r="B8" s="11" t="s">
        <v>18</v>
      </c>
      <c r="C8" s="8">
        <v>1000</v>
      </c>
      <c r="D8" s="24" t="s">
        <v>50</v>
      </c>
      <c r="E8" s="6" t="s">
        <v>51</v>
      </c>
      <c r="F8" s="31" t="s">
        <v>52</v>
      </c>
    </row>
    <row r="9" spans="2:6" x14ac:dyDescent="0.25">
      <c r="B9" s="11" t="s">
        <v>19</v>
      </c>
      <c r="C9" s="8">
        <v>3000</v>
      </c>
      <c r="D9" s="24" t="s">
        <v>50</v>
      </c>
      <c r="E9" s="6" t="s">
        <v>51</v>
      </c>
      <c r="F9" s="31" t="s">
        <v>52</v>
      </c>
    </row>
    <row r="10" spans="2:6" x14ac:dyDescent="0.25">
      <c r="B10" s="11" t="s">
        <v>20</v>
      </c>
      <c r="C10" s="8">
        <v>3000</v>
      </c>
      <c r="D10" s="24" t="s">
        <v>50</v>
      </c>
      <c r="E10" s="6" t="s">
        <v>51</v>
      </c>
      <c r="F10" s="31" t="s">
        <v>52</v>
      </c>
    </row>
    <row r="11" spans="2:6" x14ac:dyDescent="0.25">
      <c r="B11" s="11" t="s">
        <v>21</v>
      </c>
      <c r="C11" s="8">
        <v>1000</v>
      </c>
      <c r="D11" s="24" t="s">
        <v>50</v>
      </c>
      <c r="E11" s="6" t="s">
        <v>51</v>
      </c>
      <c r="F11" s="31" t="s">
        <v>52</v>
      </c>
    </row>
    <row r="12" spans="2:6" x14ac:dyDescent="0.25">
      <c r="B12" s="11" t="s">
        <v>22</v>
      </c>
      <c r="C12" s="8">
        <v>2500</v>
      </c>
      <c r="D12" s="24" t="s">
        <v>50</v>
      </c>
      <c r="E12" s="6" t="s">
        <v>51</v>
      </c>
      <c r="F12" s="31" t="s">
        <v>52</v>
      </c>
    </row>
    <row r="13" spans="2:6" ht="15.75" thickBot="1" x14ac:dyDescent="0.3">
      <c r="B13" s="19"/>
      <c r="C13" s="20">
        <f>SUM(C6:C12)</f>
        <v>14500</v>
      </c>
      <c r="D13" s="27"/>
      <c r="E13" s="22"/>
      <c r="F13" s="25"/>
    </row>
    <row r="14" spans="2:6" ht="15.75" thickBot="1" x14ac:dyDescent="0.3"/>
    <row r="15" spans="2:6" ht="15.75" thickBot="1" x14ac:dyDescent="0.3">
      <c r="B15" s="89" t="s">
        <v>39</v>
      </c>
      <c r="C15" s="90"/>
      <c r="D15" s="23" t="s">
        <v>40</v>
      </c>
      <c r="E15" s="26" t="s">
        <v>41</v>
      </c>
      <c r="F15" s="28" t="s">
        <v>44</v>
      </c>
    </row>
    <row r="16" spans="2:6" x14ac:dyDescent="0.25">
      <c r="B16" s="5" t="s">
        <v>16</v>
      </c>
      <c r="C16" s="8">
        <v>2500</v>
      </c>
      <c r="D16" s="6" t="s">
        <v>54</v>
      </c>
      <c r="E16" s="24" t="s">
        <v>43</v>
      </c>
      <c r="F16" s="29" t="s">
        <v>45</v>
      </c>
    </row>
    <row r="17" spans="2:6" x14ac:dyDescent="0.25">
      <c r="B17" s="9" t="s">
        <v>17</v>
      </c>
      <c r="C17" s="8">
        <v>1500</v>
      </c>
      <c r="D17" s="6" t="s">
        <v>46</v>
      </c>
      <c r="E17" s="24" t="s">
        <v>47</v>
      </c>
      <c r="F17" s="30" t="s">
        <v>48</v>
      </c>
    </row>
    <row r="18" spans="2:6" x14ac:dyDescent="0.25">
      <c r="B18" s="11" t="s">
        <v>18</v>
      </c>
      <c r="C18" s="8">
        <v>1000</v>
      </c>
      <c r="D18" s="6" t="s">
        <v>46</v>
      </c>
      <c r="E18" s="24" t="s">
        <v>47</v>
      </c>
      <c r="F18" s="30" t="s">
        <v>48</v>
      </c>
    </row>
    <row r="19" spans="2:6" x14ac:dyDescent="0.25">
      <c r="B19" s="11" t="s">
        <v>19</v>
      </c>
      <c r="C19" s="8">
        <v>3000</v>
      </c>
      <c r="D19" s="6" t="s">
        <v>46</v>
      </c>
      <c r="E19" s="24" t="s">
        <v>47</v>
      </c>
      <c r="F19" s="30" t="s">
        <v>48</v>
      </c>
    </row>
    <row r="20" spans="2:6" x14ac:dyDescent="0.25">
      <c r="B20" s="11" t="s">
        <v>20</v>
      </c>
      <c r="C20" s="8">
        <v>3000</v>
      </c>
      <c r="D20" s="24" t="s">
        <v>50</v>
      </c>
      <c r="E20" s="6" t="s">
        <v>51</v>
      </c>
      <c r="F20" s="31" t="s">
        <v>52</v>
      </c>
    </row>
    <row r="21" spans="2:6" x14ac:dyDescent="0.25">
      <c r="B21" s="11" t="s">
        <v>21</v>
      </c>
      <c r="C21" s="8">
        <v>1000</v>
      </c>
      <c r="D21" s="24" t="s">
        <v>50</v>
      </c>
      <c r="E21" s="6" t="s">
        <v>51</v>
      </c>
      <c r="F21" s="31" t="s">
        <v>52</v>
      </c>
    </row>
    <row r="22" spans="2:6" x14ac:dyDescent="0.25">
      <c r="B22" s="11" t="s">
        <v>22</v>
      </c>
      <c r="C22" s="8">
        <v>2500</v>
      </c>
      <c r="D22" s="24" t="s">
        <v>50</v>
      </c>
      <c r="E22" s="6" t="s">
        <v>51</v>
      </c>
      <c r="F22" s="31" t="s">
        <v>52</v>
      </c>
    </row>
    <row r="23" spans="2:6" ht="15.75" thickBot="1" x14ac:dyDescent="0.3">
      <c r="B23" s="21"/>
      <c r="C23" s="20">
        <f>SUM(C16:C22)</f>
        <v>14500</v>
      </c>
      <c r="D23" s="22"/>
      <c r="E23" s="27"/>
      <c r="F23" s="25"/>
    </row>
  </sheetData>
  <mergeCells count="2">
    <mergeCell ref="B5:C5"/>
    <mergeCell ref="B15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</vt:lpstr>
      <vt:lpstr>PO masuk katalog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2018-05-18T06:55:10Z</dcterms:created>
  <dcterms:modified xsi:type="dcterms:W3CDTF">2018-08-04T08:51:08Z</dcterms:modified>
</cp:coreProperties>
</file>