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7470" windowHeight="2760" activeTab="3"/>
  </bookViews>
  <sheets>
    <sheet name="Penjualan" sheetId="2" r:id="rId1"/>
    <sheet name="Katalog" sheetId="1" r:id="rId2"/>
    <sheet name="Penjualan Kzt" sheetId="4" r:id="rId3"/>
    <sheet name="Katalog Kzt" sheetId="3" r:id="rId4"/>
  </sheets>
  <definedNames>
    <definedName name="_xlnm._FilterDatabase" localSheetId="0" hidden="1">Penjualan!$B$2:$G$37</definedName>
  </definedNames>
  <calcPr calcId="152511"/>
</workbook>
</file>

<file path=xl/calcChain.xml><?xml version="1.0" encoding="utf-8"?>
<calcChain xmlns="http://schemas.openxmlformats.org/spreadsheetml/2006/main">
  <c r="N27" i="4" l="1"/>
  <c r="M27" i="4"/>
  <c r="O26" i="3"/>
  <c r="M26" i="3"/>
  <c r="L26" i="3"/>
  <c r="O25" i="3" l="1"/>
  <c r="M25" i="3"/>
  <c r="L25" i="3"/>
  <c r="N26" i="4"/>
  <c r="M26" i="4"/>
  <c r="L26" i="4"/>
  <c r="O24" i="3" l="1"/>
  <c r="M24" i="3"/>
  <c r="L24" i="3"/>
  <c r="N25" i="4"/>
  <c r="M25" i="4"/>
  <c r="K37" i="4"/>
  <c r="M24" i="4"/>
  <c r="M23" i="4"/>
  <c r="M22" i="4"/>
  <c r="M21" i="4"/>
  <c r="M20" i="4"/>
  <c r="L20" i="4"/>
  <c r="L37" i="4" s="1"/>
  <c r="M19" i="4"/>
  <c r="M18" i="4"/>
  <c r="M17" i="4"/>
  <c r="M16" i="4"/>
  <c r="M15" i="4"/>
  <c r="M14" i="4"/>
  <c r="M13" i="4"/>
  <c r="M12" i="4"/>
  <c r="M11" i="4"/>
  <c r="M10" i="4"/>
  <c r="M9" i="4"/>
  <c r="N9" i="4" s="1"/>
  <c r="N10" i="4" s="1"/>
  <c r="N11" i="4" s="1"/>
  <c r="N12" i="4" s="1"/>
  <c r="N13" i="4" s="1"/>
  <c r="D36" i="4"/>
  <c r="C36" i="4"/>
  <c r="E36" i="4" s="1"/>
  <c r="G35" i="4"/>
  <c r="F6" i="4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N14" i="4" l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O13" i="4"/>
  <c r="M37" i="4"/>
  <c r="L23" i="3"/>
  <c r="L22" i="3"/>
  <c r="L21" i="3"/>
  <c r="L20" i="3"/>
  <c r="L19" i="3"/>
  <c r="L18" i="3"/>
  <c r="L17" i="3"/>
  <c r="L16" i="3"/>
  <c r="L15" i="3"/>
  <c r="L14" i="3"/>
  <c r="K13" i="3"/>
  <c r="J13" i="3"/>
  <c r="L13" i="3" s="1"/>
  <c r="K12" i="3"/>
  <c r="J12" i="3"/>
  <c r="L12" i="3" s="1"/>
  <c r="L11" i="3"/>
  <c r="L10" i="3"/>
  <c r="L9" i="3"/>
  <c r="L8" i="3"/>
  <c r="L7" i="3"/>
  <c r="M7" i="3" s="1"/>
  <c r="M6" i="3"/>
  <c r="O6" i="3" s="1"/>
  <c r="L6" i="3"/>
  <c r="G26" i="3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M8" i="3" l="1"/>
  <c r="O8" i="3" s="1"/>
  <c r="O7" i="3"/>
  <c r="M9" i="3"/>
  <c r="M24" i="2"/>
  <c r="L24" i="2"/>
  <c r="O24" i="1"/>
  <c r="M24" i="1"/>
  <c r="L24" i="1"/>
  <c r="M10" i="3" l="1"/>
  <c r="O9" i="3"/>
  <c r="M23" i="2"/>
  <c r="L23" i="2"/>
  <c r="M21" i="2"/>
  <c r="M22" i="2" s="1"/>
  <c r="M20" i="2"/>
  <c r="O23" i="1"/>
  <c r="M23" i="1"/>
  <c r="L23" i="1"/>
  <c r="O22" i="1"/>
  <c r="O21" i="1"/>
  <c r="O20" i="1"/>
  <c r="M21" i="1"/>
  <c r="M22" i="1" s="1"/>
  <c r="M20" i="1"/>
  <c r="L22" i="1"/>
  <c r="L21" i="1"/>
  <c r="L20" i="1"/>
  <c r="O10" i="3" l="1"/>
  <c r="M11" i="3"/>
  <c r="K20" i="2"/>
  <c r="L20" i="2" s="1"/>
  <c r="L21" i="2"/>
  <c r="L22" i="2"/>
  <c r="O11" i="3" l="1"/>
  <c r="M12" i="3"/>
  <c r="L19" i="1"/>
  <c r="L19" i="2"/>
  <c r="M14" i="2"/>
  <c r="M15" i="2" s="1"/>
  <c r="M16" i="2" s="1"/>
  <c r="M17" i="2" s="1"/>
  <c r="M18" i="2" s="1"/>
  <c r="M19" i="2" s="1"/>
  <c r="O12" i="3" l="1"/>
  <c r="M13" i="3"/>
  <c r="L18" i="2"/>
  <c r="L17" i="2"/>
  <c r="L16" i="2"/>
  <c r="L15" i="2"/>
  <c r="L14" i="2"/>
  <c r="O13" i="3" l="1"/>
  <c r="M14" i="3"/>
  <c r="L18" i="1"/>
  <c r="L44" i="2"/>
  <c r="L17" i="1"/>
  <c r="L16" i="1"/>
  <c r="L15" i="1"/>
  <c r="K14" i="1"/>
  <c r="J14" i="1"/>
  <c r="M15" i="3" l="1"/>
  <c r="O14" i="3"/>
  <c r="L14" i="1"/>
  <c r="L43" i="2"/>
  <c r="L34" i="1"/>
  <c r="L33" i="1"/>
  <c r="L32" i="1"/>
  <c r="O15" i="3" l="1"/>
  <c r="M16" i="3"/>
  <c r="L42" i="2"/>
  <c r="M17" i="3" l="1"/>
  <c r="O16" i="3"/>
  <c r="L41" i="2"/>
  <c r="K31" i="1"/>
  <c r="J31" i="1"/>
  <c r="L31" i="1" s="1"/>
  <c r="K13" i="1"/>
  <c r="J13" i="1"/>
  <c r="L13" i="1" s="1"/>
  <c r="M40" i="2"/>
  <c r="M41" i="2" s="1"/>
  <c r="M42" i="2" s="1"/>
  <c r="M43" i="2" s="1"/>
  <c r="M44" i="2" s="1"/>
  <c r="F36" i="2"/>
  <c r="F40" i="2"/>
  <c r="L40" i="2"/>
  <c r="N13" i="2"/>
  <c r="M13" i="2"/>
  <c r="O17" i="3" l="1"/>
  <c r="M18" i="3"/>
  <c r="M11" i="2"/>
  <c r="M12" i="2" s="1"/>
  <c r="M10" i="2"/>
  <c r="M9" i="2"/>
  <c r="L13" i="2"/>
  <c r="L12" i="2"/>
  <c r="L11" i="2"/>
  <c r="L10" i="2"/>
  <c r="L9" i="2"/>
  <c r="M19" i="3" l="1"/>
  <c r="O18" i="3"/>
  <c r="L12" i="1"/>
  <c r="L11" i="1"/>
  <c r="L10" i="1"/>
  <c r="L9" i="1"/>
  <c r="L8" i="1"/>
  <c r="L7" i="1"/>
  <c r="D388" i="2"/>
  <c r="C388" i="2"/>
  <c r="E388" i="2" s="1"/>
  <c r="D354" i="2"/>
  <c r="C354" i="2"/>
  <c r="D321" i="2"/>
  <c r="C321" i="2"/>
  <c r="E321" i="2" s="1"/>
  <c r="D287" i="2"/>
  <c r="C287" i="2"/>
  <c r="E287" i="2" s="1"/>
  <c r="D255" i="2"/>
  <c r="C255" i="2"/>
  <c r="E255" i="2" s="1"/>
  <c r="D222" i="2"/>
  <c r="C222" i="2"/>
  <c r="E222" i="2" s="1"/>
  <c r="D193" i="2"/>
  <c r="C193" i="2"/>
  <c r="E193" i="2" s="1"/>
  <c r="D169" i="2"/>
  <c r="C169" i="2"/>
  <c r="D135" i="2"/>
  <c r="C135" i="2"/>
  <c r="E135" i="2" s="1"/>
  <c r="D102" i="2"/>
  <c r="C102" i="2"/>
  <c r="E102" i="2" s="1"/>
  <c r="K68" i="2"/>
  <c r="J68" i="2"/>
  <c r="D68" i="2"/>
  <c r="C68" i="2"/>
  <c r="G67" i="2"/>
  <c r="K37" i="2"/>
  <c r="J37" i="2"/>
  <c r="D37" i="2"/>
  <c r="C37" i="2"/>
  <c r="E37" i="2" s="1"/>
  <c r="G36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D323" i="1"/>
  <c r="C323" i="1"/>
  <c r="D311" i="1"/>
  <c r="C311" i="1"/>
  <c r="D277" i="1"/>
  <c r="C277" i="1"/>
  <c r="D246" i="1"/>
  <c r="C246" i="1"/>
  <c r="K218" i="1"/>
  <c r="J218" i="1"/>
  <c r="L217" i="1"/>
  <c r="L216" i="1"/>
  <c r="L215" i="1"/>
  <c r="L214" i="1"/>
  <c r="L213" i="1"/>
  <c r="D213" i="1"/>
  <c r="C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D184" i="1"/>
  <c r="C184" i="1"/>
  <c r="L179" i="1"/>
  <c r="L178" i="1"/>
  <c r="L177" i="1"/>
  <c r="L175" i="1"/>
  <c r="L174" i="1"/>
  <c r="L173" i="1"/>
  <c r="L172" i="1"/>
  <c r="L171" i="1"/>
  <c r="L170" i="1"/>
  <c r="L169" i="1"/>
  <c r="L168" i="1"/>
  <c r="L166" i="1"/>
  <c r="L165" i="1"/>
  <c r="L164" i="1"/>
  <c r="L163" i="1"/>
  <c r="K160" i="1"/>
  <c r="K180" i="1" s="1"/>
  <c r="J160" i="1"/>
  <c r="J180" i="1" s="1"/>
  <c r="D160" i="1"/>
  <c r="C160" i="1"/>
  <c r="E160" i="1" s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K126" i="1"/>
  <c r="J126" i="1"/>
  <c r="D126" i="1"/>
  <c r="C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K93" i="1"/>
  <c r="J93" i="1"/>
  <c r="D93" i="1"/>
  <c r="C93" i="1"/>
  <c r="G92" i="1"/>
  <c r="N76" i="1"/>
  <c r="K59" i="1"/>
  <c r="J59" i="1"/>
  <c r="D59" i="1"/>
  <c r="C59" i="1"/>
  <c r="G58" i="1"/>
  <c r="K28" i="1"/>
  <c r="J28" i="1"/>
  <c r="D28" i="1"/>
  <c r="C28" i="1"/>
  <c r="G27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O19" i="3" l="1"/>
  <c r="M20" i="3"/>
  <c r="E184" i="1"/>
  <c r="E213" i="1"/>
  <c r="L68" i="2"/>
  <c r="L180" i="1"/>
  <c r="M7" i="1"/>
  <c r="E93" i="1"/>
  <c r="E126" i="1"/>
  <c r="L126" i="1"/>
  <c r="L218" i="1"/>
  <c r="E311" i="1"/>
  <c r="L59" i="1"/>
  <c r="L37" i="2"/>
  <c r="L160" i="1"/>
  <c r="E28" i="1"/>
  <c r="L28" i="1"/>
  <c r="N28" i="1" s="1"/>
  <c r="E59" i="1"/>
  <c r="L93" i="1"/>
  <c r="E246" i="1"/>
  <c r="E277" i="1"/>
  <c r="E323" i="1"/>
  <c r="E68" i="2"/>
  <c r="E169" i="2"/>
  <c r="E354" i="2"/>
  <c r="G134" i="2"/>
  <c r="F138" i="2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G97" i="2"/>
  <c r="G77" i="2"/>
  <c r="G101" i="2"/>
  <c r="F123" i="1"/>
  <c r="F124" i="1" s="1"/>
  <c r="F125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M21" i="3" l="1"/>
  <c r="O20" i="3"/>
  <c r="M8" i="1"/>
  <c r="O7" i="1"/>
  <c r="M62" i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F172" i="2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G168" i="2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O21" i="3" l="1"/>
  <c r="M22" i="3"/>
  <c r="N122" i="1"/>
  <c r="O8" i="1"/>
  <c r="M9" i="1"/>
  <c r="G192" i="2"/>
  <c r="F196" i="2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M129" i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P129" i="1"/>
  <c r="F176" i="1"/>
  <c r="F177" i="1" s="1"/>
  <c r="F178" i="1" s="1"/>
  <c r="F179" i="1" s="1"/>
  <c r="F180" i="1" s="1"/>
  <c r="F181" i="1" s="1"/>
  <c r="F182" i="1" s="1"/>
  <c r="F183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4" i="1" s="1"/>
  <c r="F315" i="1" s="1"/>
  <c r="F316" i="1" s="1"/>
  <c r="F317" i="1" s="1"/>
  <c r="F318" i="1" s="1"/>
  <c r="F319" i="1" s="1"/>
  <c r="F320" i="1" s="1"/>
  <c r="F321" i="1" s="1"/>
  <c r="F322" i="1" s="1"/>
  <c r="O22" i="3" l="1"/>
  <c r="M23" i="3"/>
  <c r="O9" i="1"/>
  <c r="M10" i="1"/>
  <c r="F225" i="2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G221" i="2"/>
  <c r="M140" i="1"/>
  <c r="M143" i="1"/>
  <c r="M147" i="1" s="1"/>
  <c r="M151" i="1" s="1"/>
  <c r="M155" i="1" s="1"/>
  <c r="M159" i="1" s="1"/>
  <c r="M163" i="1" s="1"/>
  <c r="M164" i="1" s="1"/>
  <c r="M165" i="1" s="1"/>
  <c r="M166" i="1" s="1"/>
  <c r="M168" i="1" s="1"/>
  <c r="M169" i="1" s="1"/>
  <c r="M170" i="1" s="1"/>
  <c r="M171" i="1" s="1"/>
  <c r="M172" i="1" s="1"/>
  <c r="M173" i="1" s="1"/>
  <c r="O23" i="3" l="1"/>
  <c r="M11" i="1"/>
  <c r="O10" i="1"/>
  <c r="F258" i="2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G254" i="2"/>
  <c r="M141" i="1"/>
  <c r="M144" i="1"/>
  <c r="M148" i="1" s="1"/>
  <c r="M152" i="1" s="1"/>
  <c r="M156" i="1" s="1"/>
  <c r="M174" i="1"/>
  <c r="M175" i="1" s="1"/>
  <c r="M176" i="1" s="1"/>
  <c r="N176" i="1" s="1"/>
  <c r="M177" i="1"/>
  <c r="M178" i="1" s="1"/>
  <c r="M179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2" i="1" l="1"/>
  <c r="O11" i="1"/>
  <c r="F290" i="2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G286" i="2"/>
  <c r="M145" i="1"/>
  <c r="M149" i="1" s="1"/>
  <c r="M153" i="1" s="1"/>
  <c r="M157" i="1" s="1"/>
  <c r="M142" i="1"/>
  <c r="M201" i="1"/>
  <c r="M205" i="1" s="1"/>
  <c r="M209" i="1" s="1"/>
  <c r="M213" i="1" s="1"/>
  <c r="M217" i="1" s="1"/>
  <c r="M198" i="1"/>
  <c r="O12" i="1" l="1"/>
  <c r="M13" i="1"/>
  <c r="G320" i="2"/>
  <c r="F324" i="2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M146" i="1"/>
  <c r="M150" i="1" s="1"/>
  <c r="M154" i="1" s="1"/>
  <c r="M158" i="1" s="1"/>
  <c r="N142" i="1"/>
  <c r="M199" i="1"/>
  <c r="M202" i="1"/>
  <c r="M206" i="1" s="1"/>
  <c r="M210" i="1" s="1"/>
  <c r="M214" i="1" s="1"/>
  <c r="O13" i="1" l="1"/>
  <c r="N13" i="1"/>
  <c r="M14" i="1"/>
  <c r="M31" i="1"/>
  <c r="M32" i="1" s="1"/>
  <c r="M33" i="1" s="1"/>
  <c r="M34" i="1" s="1"/>
  <c r="F357" i="2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G387" i="2" s="1"/>
  <c r="G353" i="2"/>
  <c r="M200" i="1"/>
  <c r="M204" i="1" s="1"/>
  <c r="M208" i="1" s="1"/>
  <c r="M212" i="1" s="1"/>
  <c r="M216" i="1" s="1"/>
  <c r="M203" i="1"/>
  <c r="M207" i="1" s="1"/>
  <c r="M211" i="1" s="1"/>
  <c r="M215" i="1" s="1"/>
  <c r="O14" i="1" l="1"/>
  <c r="M15" i="1"/>
  <c r="M16" i="1" l="1"/>
  <c r="O15" i="1"/>
  <c r="M17" i="1" l="1"/>
  <c r="O16" i="1"/>
  <c r="M18" i="1" l="1"/>
  <c r="O17" i="1"/>
  <c r="M19" i="1" l="1"/>
  <c r="O19" i="1" s="1"/>
  <c r="O18" i="1"/>
</calcChain>
</file>

<file path=xl/sharedStrings.xml><?xml version="1.0" encoding="utf-8"?>
<sst xmlns="http://schemas.openxmlformats.org/spreadsheetml/2006/main" count="122" uniqueCount="27">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</sst>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41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41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4" fontId="1" fillId="0" borderId="2" xfId="1" applyNumberFormat="1" applyFont="1" applyBorder="1"/>
    <xf numFmtId="164" fontId="0" fillId="0" borderId="2" xfId="0" applyNumberFormat="1" applyBorder="1"/>
    <xf numFmtId="164" fontId="0" fillId="0" borderId="0" xfId="0" applyNumberFormat="1"/>
    <xf numFmtId="43" fontId="0" fillId="0" borderId="0" xfId="0" applyNumberFormat="1"/>
    <xf numFmtId="164" fontId="1" fillId="0" borderId="0" xfId="1" applyNumberFormat="1" applyFont="1"/>
    <xf numFmtId="14" fontId="0" fillId="0" borderId="0" xfId="0" applyNumberFormat="1" applyBorder="1" applyAlignment="1">
      <alignment horizontal="center"/>
    </xf>
    <xf numFmtId="164" fontId="1" fillId="0" borderId="0" xfId="1" applyNumberFormat="1" applyFont="1" applyBorder="1"/>
    <xf numFmtId="164" fontId="0" fillId="0" borderId="0" xfId="0" applyNumberFormat="1" applyBorder="1"/>
    <xf numFmtId="14" fontId="0" fillId="0" borderId="0" xfId="0" applyNumberFormat="1" applyAlignment="1">
      <alignment horizontal="center"/>
    </xf>
    <xf numFmtId="164" fontId="0" fillId="0" borderId="2" xfId="0" applyNumberFormat="1" applyFill="1" applyBorder="1"/>
    <xf numFmtId="164" fontId="0" fillId="0" borderId="0" xfId="0" applyNumberFormat="1" applyFill="1"/>
    <xf numFmtId="41" fontId="1" fillId="0" borderId="2" xfId="2" applyFont="1" applyBorder="1" applyAlignment="1">
      <alignment vertical="center" wrapText="1"/>
    </xf>
    <xf numFmtId="41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0" fillId="0" borderId="2" xfId="1" applyNumberFormat="1" applyFont="1" applyBorder="1" applyAlignment="1">
      <alignment horizontal="center" vertical="center"/>
    </xf>
    <xf numFmtId="15" fontId="6" fillId="0" borderId="0" xfId="4" applyNumberFormat="1" applyAlignment="1">
      <alignment vertical="center" wrapText="1"/>
    </xf>
    <xf numFmtId="0" fontId="4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5">
    <cellStyle name="Comma" xfId="1" builtinId="3"/>
    <cellStyle name="Comma [0]" xfId="2" builtinId="6"/>
    <cellStyle name="Hyperlink" xfId="4" builtinId="8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4" sqref="I4:N37"/>
    </sheetView>
  </sheetViews>
  <sheetFormatPr defaultRowHeight="15" x14ac:dyDescent="0.2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 x14ac:dyDescent="0.35">
      <c r="B2" s="53" t="s">
        <v>22</v>
      </c>
      <c r="I2" s="53" t="s">
        <v>23</v>
      </c>
    </row>
    <row r="4" spans="2:17" ht="15.75" x14ac:dyDescent="0.25">
      <c r="B4" s="56">
        <v>2017</v>
      </c>
      <c r="C4" s="56"/>
      <c r="D4" s="56"/>
      <c r="E4" s="56"/>
      <c r="F4" s="56"/>
      <c r="G4" s="56"/>
      <c r="I4" s="56">
        <v>2018</v>
      </c>
      <c r="J4" s="56"/>
      <c r="K4" s="56"/>
      <c r="L4" s="56"/>
      <c r="M4" s="56"/>
      <c r="N4" s="56"/>
    </row>
    <row r="5" spans="2:17" s="36" customFormat="1" x14ac:dyDescent="0.25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 x14ac:dyDescent="0.25">
      <c r="B6" s="57" t="s">
        <v>6</v>
      </c>
      <c r="C6" s="57"/>
      <c r="D6" s="57"/>
      <c r="E6" s="57"/>
      <c r="F6" s="57"/>
      <c r="G6" s="57"/>
      <c r="I6" s="57" t="s">
        <v>15</v>
      </c>
      <c r="J6" s="57"/>
      <c r="K6" s="57"/>
      <c r="L6" s="57"/>
      <c r="M6" s="57"/>
      <c r="N6" s="57"/>
    </row>
    <row r="7" spans="2:17" x14ac:dyDescent="0.25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 x14ac:dyDescent="0.25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 x14ac:dyDescent="0.25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 x14ac:dyDescent="0.25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 x14ac:dyDescent="0.25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 x14ac:dyDescent="0.25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 x14ac:dyDescent="0.25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 x14ac:dyDescent="0.25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 x14ac:dyDescent="0.25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 x14ac:dyDescent="0.25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 x14ac:dyDescent="0.25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 x14ac:dyDescent="0.25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 x14ac:dyDescent="0.25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 x14ac:dyDescent="0.25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 x14ac:dyDescent="0.25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 x14ac:dyDescent="0.25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 x14ac:dyDescent="0.25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 x14ac:dyDescent="0.25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 x14ac:dyDescent="0.25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37"/>
      <c r="J25" s="38"/>
      <c r="K25" s="38"/>
      <c r="L25" s="38"/>
      <c r="M25" s="39"/>
      <c r="N25" s="6"/>
    </row>
    <row r="26" spans="2:14" x14ac:dyDescent="0.25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37"/>
      <c r="J26" s="38"/>
      <c r="K26" s="38"/>
      <c r="L26" s="38"/>
      <c r="M26" s="39"/>
      <c r="N26" s="6"/>
    </row>
    <row r="27" spans="2:14" x14ac:dyDescent="0.25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37"/>
      <c r="J27" s="38"/>
      <c r="K27" s="38"/>
      <c r="L27" s="38"/>
      <c r="M27" s="39"/>
      <c r="N27" s="6"/>
    </row>
    <row r="28" spans="2:14" x14ac:dyDescent="0.25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37"/>
      <c r="J28" s="38"/>
      <c r="K28" s="38"/>
      <c r="L28" s="38"/>
      <c r="M28" s="39"/>
      <c r="N28" s="6"/>
    </row>
    <row r="29" spans="2:14" x14ac:dyDescent="0.25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37"/>
      <c r="J29" s="38"/>
      <c r="K29" s="38"/>
      <c r="L29" s="38"/>
      <c r="M29" s="39"/>
      <c r="N29" s="6"/>
    </row>
    <row r="30" spans="2:14" x14ac:dyDescent="0.25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37"/>
      <c r="J30" s="38"/>
      <c r="K30" s="38"/>
      <c r="L30" s="38"/>
      <c r="M30" s="39"/>
      <c r="N30" s="6"/>
    </row>
    <row r="31" spans="2:14" x14ac:dyDescent="0.25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37"/>
      <c r="J31" s="38"/>
      <c r="K31" s="38"/>
      <c r="L31" s="38"/>
      <c r="M31" s="39"/>
      <c r="N31" s="6"/>
    </row>
    <row r="32" spans="2:14" x14ac:dyDescent="0.25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37"/>
      <c r="J32" s="38"/>
      <c r="K32" s="38"/>
      <c r="L32" s="38"/>
      <c r="M32" s="39"/>
      <c r="N32" s="6"/>
    </row>
    <row r="33" spans="2:14" x14ac:dyDescent="0.25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37"/>
      <c r="J33" s="38"/>
      <c r="K33" s="38"/>
      <c r="L33" s="38"/>
      <c r="M33" s="39"/>
      <c r="N33" s="6"/>
    </row>
    <row r="34" spans="2:14" x14ac:dyDescent="0.25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37"/>
      <c r="J34" s="38"/>
      <c r="K34" s="38"/>
      <c r="L34" s="38"/>
      <c r="M34" s="39"/>
      <c r="N34" s="6"/>
    </row>
    <row r="35" spans="2:14" x14ac:dyDescent="0.25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37"/>
      <c r="J35" s="38"/>
      <c r="K35" s="38"/>
      <c r="L35" s="38"/>
      <c r="M35" s="39"/>
      <c r="N35" s="6"/>
    </row>
    <row r="36" spans="2:14" x14ac:dyDescent="0.25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37"/>
      <c r="J36" s="38"/>
      <c r="K36" s="38"/>
      <c r="L36" s="38"/>
      <c r="M36" s="39"/>
      <c r="N36" s="38"/>
    </row>
    <row r="37" spans="2:14" x14ac:dyDescent="0.25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 x14ac:dyDescent="0.25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 x14ac:dyDescent="0.25">
      <c r="B39" s="58" t="s">
        <v>8</v>
      </c>
      <c r="C39" s="58"/>
      <c r="D39" s="58"/>
      <c r="E39" s="58"/>
      <c r="F39" s="58"/>
      <c r="G39" s="58"/>
      <c r="H39" s="42"/>
      <c r="I39" s="58" t="s">
        <v>16</v>
      </c>
      <c r="J39" s="58"/>
      <c r="K39" s="58"/>
      <c r="L39" s="58"/>
      <c r="M39" s="58"/>
      <c r="N39" s="58"/>
    </row>
    <row r="40" spans="2:14" x14ac:dyDescent="0.25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 x14ac:dyDescent="0.25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 x14ac:dyDescent="0.25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 x14ac:dyDescent="0.25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 x14ac:dyDescent="0.25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 x14ac:dyDescent="0.25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 x14ac:dyDescent="0.25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 x14ac:dyDescent="0.25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 x14ac:dyDescent="0.25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 x14ac:dyDescent="0.25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 x14ac:dyDescent="0.25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 x14ac:dyDescent="0.25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 x14ac:dyDescent="0.25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 x14ac:dyDescent="0.25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 x14ac:dyDescent="0.25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 x14ac:dyDescent="0.25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 x14ac:dyDescent="0.25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 x14ac:dyDescent="0.25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 x14ac:dyDescent="0.25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 x14ac:dyDescent="0.25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 x14ac:dyDescent="0.25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 x14ac:dyDescent="0.25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 x14ac:dyDescent="0.25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 x14ac:dyDescent="0.25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 x14ac:dyDescent="0.25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 x14ac:dyDescent="0.25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 x14ac:dyDescent="0.25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 x14ac:dyDescent="0.25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 x14ac:dyDescent="0.25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 x14ac:dyDescent="0.25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 x14ac:dyDescent="0.25">
      <c r="B70" s="58" t="s">
        <v>9</v>
      </c>
      <c r="C70" s="58"/>
      <c r="D70" s="58"/>
      <c r="E70" s="58"/>
      <c r="F70" s="58"/>
      <c r="G70" s="58"/>
      <c r="I70" s="58"/>
      <c r="J70" s="58"/>
      <c r="K70" s="58"/>
      <c r="L70" s="58"/>
      <c r="M70" s="58"/>
      <c r="N70" s="58"/>
    </row>
    <row r="71" spans="2:14" x14ac:dyDescent="0.25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 x14ac:dyDescent="0.25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 x14ac:dyDescent="0.25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 x14ac:dyDescent="0.25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 x14ac:dyDescent="0.25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 x14ac:dyDescent="0.25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 x14ac:dyDescent="0.25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 x14ac:dyDescent="0.25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 x14ac:dyDescent="0.25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 x14ac:dyDescent="0.25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 x14ac:dyDescent="0.25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 x14ac:dyDescent="0.25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 x14ac:dyDescent="0.25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 x14ac:dyDescent="0.25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 x14ac:dyDescent="0.25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 x14ac:dyDescent="0.25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 x14ac:dyDescent="0.25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 x14ac:dyDescent="0.25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 x14ac:dyDescent="0.25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 x14ac:dyDescent="0.25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 x14ac:dyDescent="0.25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 x14ac:dyDescent="0.25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 x14ac:dyDescent="0.25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 x14ac:dyDescent="0.25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 x14ac:dyDescent="0.25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 x14ac:dyDescent="0.25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 x14ac:dyDescent="0.2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 x14ac:dyDescent="0.2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 x14ac:dyDescent="0.2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 x14ac:dyDescent="0.2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 x14ac:dyDescent="0.2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 x14ac:dyDescent="0.2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 x14ac:dyDescent="0.2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 x14ac:dyDescent="0.25">
      <c r="B104" s="58" t="s">
        <v>10</v>
      </c>
      <c r="C104" s="58"/>
      <c r="D104" s="58"/>
      <c r="E104" s="58"/>
      <c r="F104" s="58"/>
      <c r="G104" s="58"/>
      <c r="H104" s="40"/>
      <c r="I104" s="58"/>
      <c r="J104" s="58"/>
      <c r="K104" s="58"/>
      <c r="L104" s="58"/>
      <c r="M104" s="58"/>
      <c r="N104" s="58"/>
    </row>
    <row r="105" spans="2:15" x14ac:dyDescent="0.2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 x14ac:dyDescent="0.2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 x14ac:dyDescent="0.2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 x14ac:dyDescent="0.2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 x14ac:dyDescent="0.2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 x14ac:dyDescent="0.2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 x14ac:dyDescent="0.2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 x14ac:dyDescent="0.2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 x14ac:dyDescent="0.25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 x14ac:dyDescent="0.25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 x14ac:dyDescent="0.25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 x14ac:dyDescent="0.25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 x14ac:dyDescent="0.25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 x14ac:dyDescent="0.25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 x14ac:dyDescent="0.25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 x14ac:dyDescent="0.25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 x14ac:dyDescent="0.25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 x14ac:dyDescent="0.25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 x14ac:dyDescent="0.25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 x14ac:dyDescent="0.25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 x14ac:dyDescent="0.25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 x14ac:dyDescent="0.25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 x14ac:dyDescent="0.25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 x14ac:dyDescent="0.25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 x14ac:dyDescent="0.25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 x14ac:dyDescent="0.25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 x14ac:dyDescent="0.25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 x14ac:dyDescent="0.25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 x14ac:dyDescent="0.25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 x14ac:dyDescent="0.25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 x14ac:dyDescent="0.25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 x14ac:dyDescent="0.25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 x14ac:dyDescent="0.25">
      <c r="B137" s="57" t="s">
        <v>11</v>
      </c>
      <c r="C137" s="57"/>
      <c r="D137" s="57"/>
      <c r="E137" s="57"/>
      <c r="F137" s="57"/>
      <c r="G137" s="57"/>
      <c r="I137" s="58"/>
      <c r="J137" s="58"/>
      <c r="K137" s="58"/>
      <c r="L137" s="58"/>
      <c r="M137" s="58"/>
      <c r="N137" s="58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 x14ac:dyDescent="0.25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 x14ac:dyDescent="0.25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 x14ac:dyDescent="0.25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 x14ac:dyDescent="0.25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 x14ac:dyDescent="0.25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 x14ac:dyDescent="0.25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 x14ac:dyDescent="0.25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 x14ac:dyDescent="0.25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 x14ac:dyDescent="0.25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 x14ac:dyDescent="0.25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 x14ac:dyDescent="0.25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 x14ac:dyDescent="0.25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 x14ac:dyDescent="0.25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 x14ac:dyDescent="0.25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 x14ac:dyDescent="0.25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 x14ac:dyDescent="0.25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 x14ac:dyDescent="0.25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 x14ac:dyDescent="0.25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 x14ac:dyDescent="0.25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 x14ac:dyDescent="0.25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 x14ac:dyDescent="0.25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 x14ac:dyDescent="0.25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 x14ac:dyDescent="0.25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 x14ac:dyDescent="0.25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 x14ac:dyDescent="0.25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 x14ac:dyDescent="0.25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 x14ac:dyDescent="0.25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 x14ac:dyDescent="0.25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 x14ac:dyDescent="0.25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 x14ac:dyDescent="0.25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 x14ac:dyDescent="0.25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 x14ac:dyDescent="0.25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 x14ac:dyDescent="0.25">
      <c r="B170" s="46"/>
      <c r="C170" s="42"/>
      <c r="D170" s="42"/>
      <c r="E170" s="42"/>
      <c r="F170" s="40"/>
      <c r="G170" s="40"/>
      <c r="I170" s="46"/>
    </row>
    <row r="171" spans="2:26" x14ac:dyDescent="0.25">
      <c r="B171" s="58" t="s">
        <v>13</v>
      </c>
      <c r="C171" s="58"/>
      <c r="D171" s="58"/>
      <c r="E171" s="58"/>
      <c r="F171" s="58"/>
      <c r="G171" s="58"/>
      <c r="I171" s="58"/>
      <c r="J171" s="58"/>
      <c r="K171" s="58"/>
      <c r="L171" s="58"/>
      <c r="M171" s="58"/>
      <c r="N171" s="58"/>
    </row>
    <row r="172" spans="2:26" x14ac:dyDescent="0.25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 x14ac:dyDescent="0.25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 x14ac:dyDescent="0.25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 x14ac:dyDescent="0.25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 x14ac:dyDescent="0.25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 x14ac:dyDescent="0.25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 x14ac:dyDescent="0.25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 x14ac:dyDescent="0.25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 x14ac:dyDescent="0.25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 x14ac:dyDescent="0.25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 x14ac:dyDescent="0.25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 x14ac:dyDescent="0.25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 x14ac:dyDescent="0.25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 x14ac:dyDescent="0.25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 x14ac:dyDescent="0.25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 x14ac:dyDescent="0.25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 x14ac:dyDescent="0.25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 x14ac:dyDescent="0.25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 x14ac:dyDescent="0.25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 x14ac:dyDescent="0.25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 x14ac:dyDescent="0.25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 x14ac:dyDescent="0.25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 x14ac:dyDescent="0.25">
      <c r="B194" s="46"/>
      <c r="C194" s="42"/>
      <c r="D194" s="42"/>
      <c r="E194" s="42"/>
      <c r="F194" s="40"/>
      <c r="G194" s="40"/>
      <c r="I194" s="46"/>
    </row>
    <row r="195" spans="2:19" x14ac:dyDescent="0.25">
      <c r="B195" s="58" t="s">
        <v>14</v>
      </c>
      <c r="C195" s="58"/>
      <c r="D195" s="58"/>
      <c r="E195" s="58"/>
      <c r="F195" s="58"/>
      <c r="G195" s="58"/>
      <c r="I195" s="58"/>
      <c r="J195" s="58"/>
      <c r="K195" s="58"/>
      <c r="L195" s="58"/>
      <c r="M195" s="58"/>
      <c r="N195" s="58"/>
      <c r="Q195" s="7"/>
    </row>
    <row r="196" spans="2:19" x14ac:dyDescent="0.25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 x14ac:dyDescent="0.25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 x14ac:dyDescent="0.25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 x14ac:dyDescent="0.25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 x14ac:dyDescent="0.25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 x14ac:dyDescent="0.25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 x14ac:dyDescent="0.25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 x14ac:dyDescent="0.25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 x14ac:dyDescent="0.25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 x14ac:dyDescent="0.25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 x14ac:dyDescent="0.25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 x14ac:dyDescent="0.25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 x14ac:dyDescent="0.25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 x14ac:dyDescent="0.25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 x14ac:dyDescent="0.25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 x14ac:dyDescent="0.25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 x14ac:dyDescent="0.25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 x14ac:dyDescent="0.25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 x14ac:dyDescent="0.25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 x14ac:dyDescent="0.25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 x14ac:dyDescent="0.25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 x14ac:dyDescent="0.25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 x14ac:dyDescent="0.25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 x14ac:dyDescent="0.25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 x14ac:dyDescent="0.25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 x14ac:dyDescent="0.25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 x14ac:dyDescent="0.25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 x14ac:dyDescent="0.25">
      <c r="B223" s="46"/>
      <c r="C223" s="42"/>
      <c r="D223" s="42"/>
      <c r="E223" s="42"/>
      <c r="F223" s="40"/>
      <c r="G223" s="40"/>
      <c r="I223" s="46"/>
    </row>
    <row r="224" spans="2:27" x14ac:dyDescent="0.25">
      <c r="B224" s="58" t="s">
        <v>15</v>
      </c>
      <c r="C224" s="58"/>
      <c r="D224" s="58"/>
      <c r="E224" s="58"/>
      <c r="F224" s="58"/>
      <c r="G224" s="58"/>
      <c r="I224" s="46"/>
    </row>
    <row r="225" spans="2:9" x14ac:dyDescent="0.25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 x14ac:dyDescent="0.25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 x14ac:dyDescent="0.25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 x14ac:dyDescent="0.25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 x14ac:dyDescent="0.25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 x14ac:dyDescent="0.25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 x14ac:dyDescent="0.25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 x14ac:dyDescent="0.25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 x14ac:dyDescent="0.25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 x14ac:dyDescent="0.25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 x14ac:dyDescent="0.25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 x14ac:dyDescent="0.25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 x14ac:dyDescent="0.25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 x14ac:dyDescent="0.25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 x14ac:dyDescent="0.25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 x14ac:dyDescent="0.25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 x14ac:dyDescent="0.25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 x14ac:dyDescent="0.25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 x14ac:dyDescent="0.25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 x14ac:dyDescent="0.25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 x14ac:dyDescent="0.25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 x14ac:dyDescent="0.25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 x14ac:dyDescent="0.25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 x14ac:dyDescent="0.25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 x14ac:dyDescent="0.25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 x14ac:dyDescent="0.25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 x14ac:dyDescent="0.25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 x14ac:dyDescent="0.25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 x14ac:dyDescent="0.25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 x14ac:dyDescent="0.25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 x14ac:dyDescent="0.25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 x14ac:dyDescent="0.25">
      <c r="B256" s="46"/>
      <c r="C256" s="42"/>
      <c r="D256" s="42"/>
      <c r="E256" s="42"/>
      <c r="F256" s="40"/>
      <c r="G256" s="40"/>
      <c r="I256" s="46"/>
    </row>
    <row r="257" spans="2:9" x14ac:dyDescent="0.25">
      <c r="B257" s="58" t="s">
        <v>16</v>
      </c>
      <c r="C257" s="58"/>
      <c r="D257" s="58"/>
      <c r="E257" s="58"/>
      <c r="F257" s="58"/>
      <c r="G257" s="58"/>
      <c r="I257" s="46"/>
    </row>
    <row r="258" spans="2:9" x14ac:dyDescent="0.25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 x14ac:dyDescent="0.25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 x14ac:dyDescent="0.25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 x14ac:dyDescent="0.25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 x14ac:dyDescent="0.25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 x14ac:dyDescent="0.25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 x14ac:dyDescent="0.25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 x14ac:dyDescent="0.25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 x14ac:dyDescent="0.25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 x14ac:dyDescent="0.25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 x14ac:dyDescent="0.25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 x14ac:dyDescent="0.25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 x14ac:dyDescent="0.25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 x14ac:dyDescent="0.25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 x14ac:dyDescent="0.25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 x14ac:dyDescent="0.25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 x14ac:dyDescent="0.25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 x14ac:dyDescent="0.25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 x14ac:dyDescent="0.25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 x14ac:dyDescent="0.25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 x14ac:dyDescent="0.25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 x14ac:dyDescent="0.25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 x14ac:dyDescent="0.25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 x14ac:dyDescent="0.25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 x14ac:dyDescent="0.25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 x14ac:dyDescent="0.25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 x14ac:dyDescent="0.25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 x14ac:dyDescent="0.25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 x14ac:dyDescent="0.25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 x14ac:dyDescent="0.25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 x14ac:dyDescent="0.25">
      <c r="B288" s="46"/>
      <c r="C288" s="42"/>
      <c r="D288" s="42"/>
      <c r="E288" s="42"/>
      <c r="F288" s="40"/>
      <c r="G288" s="40"/>
      <c r="I288" s="46"/>
    </row>
    <row r="289" spans="2:9" x14ac:dyDescent="0.25">
      <c r="B289" s="58" t="s">
        <v>17</v>
      </c>
      <c r="C289" s="58"/>
      <c r="D289" s="58"/>
      <c r="E289" s="58"/>
      <c r="F289" s="58"/>
      <c r="G289" s="58"/>
      <c r="I289" s="46"/>
    </row>
    <row r="290" spans="2:9" x14ac:dyDescent="0.25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 x14ac:dyDescent="0.25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 x14ac:dyDescent="0.25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 x14ac:dyDescent="0.25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 x14ac:dyDescent="0.25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 x14ac:dyDescent="0.25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 x14ac:dyDescent="0.25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 x14ac:dyDescent="0.25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 x14ac:dyDescent="0.25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 x14ac:dyDescent="0.25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 x14ac:dyDescent="0.25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 x14ac:dyDescent="0.25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 x14ac:dyDescent="0.25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 x14ac:dyDescent="0.25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 x14ac:dyDescent="0.25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 x14ac:dyDescent="0.25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 x14ac:dyDescent="0.25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 x14ac:dyDescent="0.25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 x14ac:dyDescent="0.25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 x14ac:dyDescent="0.25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 x14ac:dyDescent="0.25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 x14ac:dyDescent="0.25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 x14ac:dyDescent="0.25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 x14ac:dyDescent="0.25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 x14ac:dyDescent="0.25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 x14ac:dyDescent="0.25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 x14ac:dyDescent="0.25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 x14ac:dyDescent="0.25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 x14ac:dyDescent="0.25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 x14ac:dyDescent="0.25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 x14ac:dyDescent="0.25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 x14ac:dyDescent="0.25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 x14ac:dyDescent="0.25">
      <c r="B322" s="46"/>
      <c r="C322" s="42"/>
      <c r="D322" s="42"/>
      <c r="E322" s="42"/>
      <c r="F322" s="40"/>
      <c r="G322" s="40"/>
      <c r="I322" s="46"/>
    </row>
    <row r="323" spans="2:9" x14ac:dyDescent="0.25">
      <c r="B323" s="58" t="s">
        <v>18</v>
      </c>
      <c r="C323" s="58"/>
      <c r="D323" s="58"/>
      <c r="E323" s="58"/>
      <c r="F323" s="58"/>
      <c r="G323" s="58"/>
      <c r="I323" s="46"/>
    </row>
    <row r="324" spans="2:9" x14ac:dyDescent="0.25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 x14ac:dyDescent="0.25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 x14ac:dyDescent="0.25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 x14ac:dyDescent="0.25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 x14ac:dyDescent="0.25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 x14ac:dyDescent="0.25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 x14ac:dyDescent="0.25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 x14ac:dyDescent="0.25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 x14ac:dyDescent="0.25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 x14ac:dyDescent="0.25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 x14ac:dyDescent="0.25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 x14ac:dyDescent="0.25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 x14ac:dyDescent="0.25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 x14ac:dyDescent="0.25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 x14ac:dyDescent="0.25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 x14ac:dyDescent="0.25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 x14ac:dyDescent="0.25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 x14ac:dyDescent="0.25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 x14ac:dyDescent="0.25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 x14ac:dyDescent="0.25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 x14ac:dyDescent="0.25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 x14ac:dyDescent="0.25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 x14ac:dyDescent="0.25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 x14ac:dyDescent="0.25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 x14ac:dyDescent="0.25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 x14ac:dyDescent="0.25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 x14ac:dyDescent="0.25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 x14ac:dyDescent="0.25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 x14ac:dyDescent="0.25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 x14ac:dyDescent="0.25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 x14ac:dyDescent="0.25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 x14ac:dyDescent="0.25">
      <c r="B355" s="46"/>
      <c r="C355" s="42"/>
      <c r="D355" s="42"/>
      <c r="E355" s="42"/>
      <c r="F355" s="40"/>
      <c r="G355" s="40"/>
      <c r="I355" s="46"/>
    </row>
    <row r="356" spans="2:9" x14ac:dyDescent="0.25">
      <c r="B356" s="58" t="s">
        <v>21</v>
      </c>
      <c r="C356" s="58"/>
      <c r="D356" s="58"/>
      <c r="E356" s="58"/>
      <c r="F356" s="58"/>
      <c r="G356" s="58"/>
      <c r="I356" s="46"/>
    </row>
    <row r="357" spans="2:9" x14ac:dyDescent="0.25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 x14ac:dyDescent="0.25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 x14ac:dyDescent="0.25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 x14ac:dyDescent="0.25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 x14ac:dyDescent="0.25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 x14ac:dyDescent="0.25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 x14ac:dyDescent="0.25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 x14ac:dyDescent="0.25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 x14ac:dyDescent="0.25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 x14ac:dyDescent="0.25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 x14ac:dyDescent="0.25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 x14ac:dyDescent="0.25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 x14ac:dyDescent="0.25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 x14ac:dyDescent="0.25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 x14ac:dyDescent="0.25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 x14ac:dyDescent="0.25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 x14ac:dyDescent="0.25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 x14ac:dyDescent="0.25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 x14ac:dyDescent="0.25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 x14ac:dyDescent="0.25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 x14ac:dyDescent="0.25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 x14ac:dyDescent="0.25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 x14ac:dyDescent="0.25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 x14ac:dyDescent="0.25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 x14ac:dyDescent="0.25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 x14ac:dyDescent="0.25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 x14ac:dyDescent="0.25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 x14ac:dyDescent="0.25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 x14ac:dyDescent="0.25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 x14ac:dyDescent="0.25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 x14ac:dyDescent="0.25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 x14ac:dyDescent="0.25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  <mergeCell ref="B70:G70"/>
    <mergeCell ref="I70:N70"/>
    <mergeCell ref="B104:G104"/>
    <mergeCell ref="I104:N104"/>
    <mergeCell ref="B137:G137"/>
    <mergeCell ref="I137:N137"/>
    <mergeCell ref="B4:G4"/>
    <mergeCell ref="I4:N4"/>
    <mergeCell ref="B6:G6"/>
    <mergeCell ref="I6:N6"/>
    <mergeCell ref="B39:G39"/>
    <mergeCell ref="I39:N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3"/>
  <sheetViews>
    <sheetView topLeftCell="B1" workbookViewId="0">
      <pane ySplit="5" topLeftCell="A13" activePane="bottomLeft" state="frozen"/>
      <selection pane="bottomLeft" activeCell="I7" sqref="I7:O24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 x14ac:dyDescent="0.35">
      <c r="B2" s="53" t="s">
        <v>22</v>
      </c>
      <c r="I2" s="53" t="s">
        <v>23</v>
      </c>
    </row>
    <row r="3" spans="2:15" ht="23.25" x14ac:dyDescent="0.35">
      <c r="B3" s="53"/>
      <c r="I3" s="53"/>
    </row>
    <row r="4" spans="2:15" ht="14.25" customHeight="1" x14ac:dyDescent="0.25">
      <c r="B4" s="59">
        <v>2017</v>
      </c>
      <c r="C4" s="59"/>
      <c r="D4" s="59"/>
      <c r="E4" s="59"/>
      <c r="F4" s="59"/>
      <c r="G4" s="59"/>
      <c r="I4" s="60">
        <v>2018</v>
      </c>
      <c r="J4" s="60"/>
      <c r="K4" s="60"/>
      <c r="L4" s="60"/>
      <c r="M4" s="60"/>
      <c r="N4" s="60"/>
    </row>
    <row r="5" spans="2:15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 x14ac:dyDescent="0.25">
      <c r="B6" s="61" t="s">
        <v>6</v>
      </c>
      <c r="C6" s="61"/>
      <c r="D6" s="61"/>
      <c r="E6" s="61"/>
      <c r="F6" s="61"/>
      <c r="G6" s="61"/>
      <c r="I6" s="61" t="s">
        <v>24</v>
      </c>
      <c r="J6" s="61"/>
      <c r="K6" s="61"/>
      <c r="L6" s="61"/>
      <c r="M6" s="61"/>
      <c r="N6" s="61"/>
    </row>
    <row r="7" spans="2:15" x14ac:dyDescent="0.2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 x14ac:dyDescent="0.2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 x14ac:dyDescent="0.2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 x14ac:dyDescent="0.2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 x14ac:dyDescent="0.2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 x14ac:dyDescent="0.2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 x14ac:dyDescent="0.2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 x14ac:dyDescent="0.2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 x14ac:dyDescent="0.2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 x14ac:dyDescent="0.2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 x14ac:dyDescent="0.25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 x14ac:dyDescent="0.25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 x14ac:dyDescent="0.25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 x14ac:dyDescent="0.25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 x14ac:dyDescent="0.25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 x14ac:dyDescent="0.25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 x14ac:dyDescent="0.25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 x14ac:dyDescent="0.25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 x14ac:dyDescent="0.25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 x14ac:dyDescent="0.25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 x14ac:dyDescent="0.25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 x14ac:dyDescent="0.25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 x14ac:dyDescent="0.25">
      <c r="B29" s="10"/>
      <c r="C29" s="11"/>
      <c r="D29" s="11"/>
      <c r="E29" s="11"/>
      <c r="F29" s="12"/>
      <c r="G29" s="13"/>
      <c r="H29" s="7"/>
    </row>
    <row r="30" spans="2:16" x14ac:dyDescent="0.25">
      <c r="B30" s="61" t="s">
        <v>8</v>
      </c>
      <c r="C30" s="61"/>
      <c r="D30" s="61"/>
      <c r="E30" s="61"/>
      <c r="F30" s="61"/>
      <c r="G30" s="61"/>
      <c r="H30" s="7"/>
      <c r="I30" s="61" t="s">
        <v>8</v>
      </c>
      <c r="J30" s="61"/>
      <c r="K30" s="61"/>
      <c r="L30" s="61"/>
      <c r="M30" s="61"/>
      <c r="N30" s="61"/>
    </row>
    <row r="31" spans="2:16" x14ac:dyDescent="0.25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 x14ac:dyDescent="0.25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 x14ac:dyDescent="0.25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 x14ac:dyDescent="0.25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 x14ac:dyDescent="0.25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 x14ac:dyDescent="0.25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 x14ac:dyDescent="0.25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 x14ac:dyDescent="0.25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 x14ac:dyDescent="0.25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 x14ac:dyDescent="0.25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 x14ac:dyDescent="0.25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 x14ac:dyDescent="0.25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 x14ac:dyDescent="0.25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 x14ac:dyDescent="0.25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 x14ac:dyDescent="0.25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 x14ac:dyDescent="0.25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 x14ac:dyDescent="0.25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 x14ac:dyDescent="0.25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 x14ac:dyDescent="0.25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 x14ac:dyDescent="0.25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 x14ac:dyDescent="0.25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 x14ac:dyDescent="0.25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 x14ac:dyDescent="0.25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 x14ac:dyDescent="0.25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 x14ac:dyDescent="0.25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 x14ac:dyDescent="0.25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 x14ac:dyDescent="0.25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 x14ac:dyDescent="0.25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 x14ac:dyDescent="0.25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 x14ac:dyDescent="0.25">
      <c r="B60" s="10"/>
      <c r="C60" s="11"/>
      <c r="D60" s="11"/>
      <c r="E60" s="11"/>
      <c r="F60" s="12"/>
      <c r="G60" s="15"/>
    </row>
    <row r="61" spans="2:14" x14ac:dyDescent="0.25">
      <c r="B61" s="61" t="s">
        <v>9</v>
      </c>
      <c r="C61" s="61"/>
      <c r="D61" s="61"/>
      <c r="E61" s="61"/>
      <c r="F61" s="61"/>
      <c r="G61" s="61"/>
      <c r="I61" s="61" t="s">
        <v>9</v>
      </c>
      <c r="J61" s="61"/>
      <c r="K61" s="61"/>
      <c r="L61" s="61"/>
      <c r="M61" s="61"/>
      <c r="N61" s="61"/>
    </row>
    <row r="62" spans="2:14" x14ac:dyDescent="0.25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 x14ac:dyDescent="0.25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 x14ac:dyDescent="0.25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 x14ac:dyDescent="0.25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 x14ac:dyDescent="0.25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 x14ac:dyDescent="0.25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 x14ac:dyDescent="0.25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 x14ac:dyDescent="0.25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 x14ac:dyDescent="0.25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 x14ac:dyDescent="0.25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 x14ac:dyDescent="0.25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 x14ac:dyDescent="0.25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 x14ac:dyDescent="0.25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 x14ac:dyDescent="0.25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 x14ac:dyDescent="0.25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 x14ac:dyDescent="0.25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 x14ac:dyDescent="0.25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 x14ac:dyDescent="0.25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 x14ac:dyDescent="0.25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 x14ac:dyDescent="0.25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 x14ac:dyDescent="0.25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 x14ac:dyDescent="0.25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 x14ac:dyDescent="0.25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 x14ac:dyDescent="0.25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 x14ac:dyDescent="0.25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 x14ac:dyDescent="0.25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 x14ac:dyDescent="0.25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 x14ac:dyDescent="0.25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 x14ac:dyDescent="0.25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 x14ac:dyDescent="0.25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 x14ac:dyDescent="0.25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 x14ac:dyDescent="0.25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 x14ac:dyDescent="0.25">
      <c r="B94" s="10"/>
      <c r="C94" s="11"/>
      <c r="D94" s="11"/>
      <c r="E94" s="11"/>
      <c r="F94" s="12"/>
      <c r="G94" s="19"/>
    </row>
    <row r="95" spans="2:14" x14ac:dyDescent="0.25">
      <c r="B95" s="61" t="s">
        <v>10</v>
      </c>
      <c r="C95" s="61"/>
      <c r="D95" s="61"/>
      <c r="E95" s="61"/>
      <c r="F95" s="61"/>
      <c r="G95" s="61"/>
      <c r="I95" s="61" t="s">
        <v>10</v>
      </c>
      <c r="J95" s="61"/>
      <c r="K95" s="61"/>
      <c r="L95" s="61"/>
      <c r="M95" s="61"/>
      <c r="N95" s="61"/>
    </row>
    <row r="96" spans="2:14" x14ac:dyDescent="0.25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 x14ac:dyDescent="0.25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 x14ac:dyDescent="0.25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 x14ac:dyDescent="0.25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 x14ac:dyDescent="0.25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 x14ac:dyDescent="0.25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 x14ac:dyDescent="0.25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 x14ac:dyDescent="0.25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 x14ac:dyDescent="0.25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 x14ac:dyDescent="0.25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 x14ac:dyDescent="0.25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 x14ac:dyDescent="0.25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 x14ac:dyDescent="0.25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 x14ac:dyDescent="0.25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 x14ac:dyDescent="0.25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 x14ac:dyDescent="0.25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 x14ac:dyDescent="0.25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 x14ac:dyDescent="0.25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 x14ac:dyDescent="0.25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 x14ac:dyDescent="0.25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 x14ac:dyDescent="0.25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 x14ac:dyDescent="0.25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 x14ac:dyDescent="0.25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 x14ac:dyDescent="0.25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 x14ac:dyDescent="0.25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 x14ac:dyDescent="0.25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 x14ac:dyDescent="0.25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 x14ac:dyDescent="0.25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 x14ac:dyDescent="0.25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 x14ac:dyDescent="0.25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 x14ac:dyDescent="0.25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 x14ac:dyDescent="0.25">
      <c r="B127" s="10"/>
      <c r="C127" s="11"/>
      <c r="D127" s="11"/>
      <c r="E127" s="11"/>
      <c r="F127" s="11"/>
      <c r="G127" s="11"/>
    </row>
    <row r="128" spans="2:19" x14ac:dyDescent="0.25">
      <c r="B128" s="61" t="s">
        <v>11</v>
      </c>
      <c r="C128" s="61"/>
      <c r="D128" s="61"/>
      <c r="E128" s="61"/>
      <c r="F128" s="61"/>
      <c r="G128" s="61"/>
      <c r="I128" s="61" t="s">
        <v>11</v>
      </c>
      <c r="J128" s="61"/>
      <c r="K128" s="61"/>
      <c r="L128" s="61"/>
      <c r="M128" s="61"/>
      <c r="N128" s="61"/>
    </row>
    <row r="129" spans="2:22" x14ac:dyDescent="0.25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 x14ac:dyDescent="0.25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 x14ac:dyDescent="0.25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 x14ac:dyDescent="0.25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 x14ac:dyDescent="0.25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 x14ac:dyDescent="0.25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 x14ac:dyDescent="0.25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 x14ac:dyDescent="0.25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 x14ac:dyDescent="0.25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 x14ac:dyDescent="0.25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 x14ac:dyDescent="0.25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 x14ac:dyDescent="0.25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 x14ac:dyDescent="0.25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 x14ac:dyDescent="0.25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 x14ac:dyDescent="0.25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 x14ac:dyDescent="0.25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 x14ac:dyDescent="0.25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 x14ac:dyDescent="0.25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 x14ac:dyDescent="0.25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 x14ac:dyDescent="0.25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 x14ac:dyDescent="0.25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 x14ac:dyDescent="0.25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 x14ac:dyDescent="0.25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 x14ac:dyDescent="0.25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 x14ac:dyDescent="0.25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 x14ac:dyDescent="0.25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 x14ac:dyDescent="0.25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 x14ac:dyDescent="0.25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 x14ac:dyDescent="0.25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 x14ac:dyDescent="0.25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 x14ac:dyDescent="0.25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 x14ac:dyDescent="0.25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 x14ac:dyDescent="0.25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 x14ac:dyDescent="0.25">
      <c r="B162" s="61" t="s">
        <v>13</v>
      </c>
      <c r="C162" s="61"/>
      <c r="D162" s="61"/>
      <c r="E162" s="61"/>
      <c r="F162" s="61"/>
      <c r="G162" s="61"/>
      <c r="I162" s="61" t="s">
        <v>13</v>
      </c>
      <c r="J162" s="61"/>
      <c r="K162" s="61"/>
      <c r="L162" s="61"/>
      <c r="M162" s="61"/>
      <c r="N162" s="61"/>
      <c r="P162" s="7"/>
      <c r="Q162" s="10"/>
      <c r="R162" s="11"/>
      <c r="S162" s="11"/>
      <c r="T162" s="11"/>
    </row>
    <row r="163" spans="2:20" x14ac:dyDescent="0.25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 x14ac:dyDescent="0.25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 x14ac:dyDescent="0.25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 x14ac:dyDescent="0.25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 x14ac:dyDescent="0.25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 x14ac:dyDescent="0.25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 x14ac:dyDescent="0.25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 x14ac:dyDescent="0.25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 x14ac:dyDescent="0.25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 x14ac:dyDescent="0.25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 x14ac:dyDescent="0.25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 x14ac:dyDescent="0.25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 x14ac:dyDescent="0.25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 x14ac:dyDescent="0.25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 x14ac:dyDescent="0.25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 x14ac:dyDescent="0.25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 x14ac:dyDescent="0.25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 x14ac:dyDescent="0.25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 x14ac:dyDescent="0.25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 x14ac:dyDescent="0.25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 x14ac:dyDescent="0.25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 x14ac:dyDescent="0.25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 x14ac:dyDescent="0.25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 x14ac:dyDescent="0.25">
      <c r="B186" s="61" t="s">
        <v>14</v>
      </c>
      <c r="C186" s="61"/>
      <c r="D186" s="61"/>
      <c r="E186" s="61"/>
      <c r="F186" s="61"/>
      <c r="G186" s="61"/>
      <c r="I186" s="61" t="s">
        <v>14</v>
      </c>
      <c r="J186" s="61"/>
      <c r="K186" s="61"/>
      <c r="L186" s="61"/>
      <c r="M186" s="61"/>
      <c r="N186" s="61"/>
    </row>
    <row r="187" spans="2:21" x14ac:dyDescent="0.25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 x14ac:dyDescent="0.25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 x14ac:dyDescent="0.25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 x14ac:dyDescent="0.25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 x14ac:dyDescent="0.25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 x14ac:dyDescent="0.25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 x14ac:dyDescent="0.25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 x14ac:dyDescent="0.25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 x14ac:dyDescent="0.25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 x14ac:dyDescent="0.25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 x14ac:dyDescent="0.25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 x14ac:dyDescent="0.25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 x14ac:dyDescent="0.25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 x14ac:dyDescent="0.25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 x14ac:dyDescent="0.25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 x14ac:dyDescent="0.25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 x14ac:dyDescent="0.25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 x14ac:dyDescent="0.25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 x14ac:dyDescent="0.25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 x14ac:dyDescent="0.25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 x14ac:dyDescent="0.25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 x14ac:dyDescent="0.25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 x14ac:dyDescent="0.25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 x14ac:dyDescent="0.25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 x14ac:dyDescent="0.25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 x14ac:dyDescent="0.25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 x14ac:dyDescent="0.25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 x14ac:dyDescent="0.25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 x14ac:dyDescent="0.25">
      <c r="B215" s="61" t="s">
        <v>15</v>
      </c>
      <c r="C215" s="61"/>
      <c r="D215" s="61"/>
      <c r="E215" s="61"/>
      <c r="F215" s="61"/>
      <c r="G215" s="61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 x14ac:dyDescent="0.25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 x14ac:dyDescent="0.25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 x14ac:dyDescent="0.25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 x14ac:dyDescent="0.25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 x14ac:dyDescent="0.25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 x14ac:dyDescent="0.25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 x14ac:dyDescent="0.25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 x14ac:dyDescent="0.25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 x14ac:dyDescent="0.25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 x14ac:dyDescent="0.25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 x14ac:dyDescent="0.25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 x14ac:dyDescent="0.25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 x14ac:dyDescent="0.25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 x14ac:dyDescent="0.25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 x14ac:dyDescent="0.25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 x14ac:dyDescent="0.25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 x14ac:dyDescent="0.25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 x14ac:dyDescent="0.25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 x14ac:dyDescent="0.25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 x14ac:dyDescent="0.25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 x14ac:dyDescent="0.25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 x14ac:dyDescent="0.25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 x14ac:dyDescent="0.25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 x14ac:dyDescent="0.25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 x14ac:dyDescent="0.25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 x14ac:dyDescent="0.25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 x14ac:dyDescent="0.25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 x14ac:dyDescent="0.25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 x14ac:dyDescent="0.25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 x14ac:dyDescent="0.25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 x14ac:dyDescent="0.25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 x14ac:dyDescent="0.25">
      <c r="B247" s="10"/>
      <c r="C247" s="11"/>
      <c r="D247" s="11"/>
      <c r="E247" s="11"/>
      <c r="F247" s="11"/>
      <c r="G247" s="11"/>
    </row>
    <row r="248" spans="2:7" x14ac:dyDescent="0.25">
      <c r="B248" s="61" t="s">
        <v>16</v>
      </c>
      <c r="C248" s="61"/>
      <c r="D248" s="61"/>
      <c r="E248" s="61"/>
      <c r="F248" s="61"/>
      <c r="G248" s="61"/>
    </row>
    <row r="249" spans="2:7" x14ac:dyDescent="0.25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 x14ac:dyDescent="0.25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 x14ac:dyDescent="0.25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 x14ac:dyDescent="0.25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 x14ac:dyDescent="0.25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 x14ac:dyDescent="0.25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 x14ac:dyDescent="0.25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 x14ac:dyDescent="0.25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 x14ac:dyDescent="0.25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 x14ac:dyDescent="0.25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 x14ac:dyDescent="0.25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 x14ac:dyDescent="0.25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 x14ac:dyDescent="0.25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 x14ac:dyDescent="0.25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 x14ac:dyDescent="0.25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 x14ac:dyDescent="0.25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 x14ac:dyDescent="0.25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 x14ac:dyDescent="0.25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 x14ac:dyDescent="0.25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 x14ac:dyDescent="0.25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 x14ac:dyDescent="0.25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 x14ac:dyDescent="0.25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 x14ac:dyDescent="0.25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 x14ac:dyDescent="0.25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 x14ac:dyDescent="0.25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 x14ac:dyDescent="0.25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 x14ac:dyDescent="0.25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 x14ac:dyDescent="0.25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 x14ac:dyDescent="0.25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 x14ac:dyDescent="0.25">
      <c r="B278" s="10"/>
      <c r="C278" s="11"/>
      <c r="D278" s="11"/>
      <c r="E278" s="11"/>
      <c r="F278" s="11"/>
      <c r="G278" s="11"/>
    </row>
    <row r="279" spans="2:7" x14ac:dyDescent="0.25">
      <c r="B279" s="61" t="s">
        <v>17</v>
      </c>
      <c r="C279" s="61"/>
      <c r="D279" s="61"/>
      <c r="E279" s="61"/>
      <c r="F279" s="61"/>
      <c r="G279" s="61"/>
    </row>
    <row r="280" spans="2:7" x14ac:dyDescent="0.25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 x14ac:dyDescent="0.25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 x14ac:dyDescent="0.25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 x14ac:dyDescent="0.25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 x14ac:dyDescent="0.25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 x14ac:dyDescent="0.25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 x14ac:dyDescent="0.25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 x14ac:dyDescent="0.25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 x14ac:dyDescent="0.25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 x14ac:dyDescent="0.25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 x14ac:dyDescent="0.25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 x14ac:dyDescent="0.25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 x14ac:dyDescent="0.25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 x14ac:dyDescent="0.25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 x14ac:dyDescent="0.25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 x14ac:dyDescent="0.25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 x14ac:dyDescent="0.25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 x14ac:dyDescent="0.25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 x14ac:dyDescent="0.25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 x14ac:dyDescent="0.25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 x14ac:dyDescent="0.25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 x14ac:dyDescent="0.25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 x14ac:dyDescent="0.25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 x14ac:dyDescent="0.25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 x14ac:dyDescent="0.25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 x14ac:dyDescent="0.25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 x14ac:dyDescent="0.25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 x14ac:dyDescent="0.25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 x14ac:dyDescent="0.25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 x14ac:dyDescent="0.25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 x14ac:dyDescent="0.25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 x14ac:dyDescent="0.25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 x14ac:dyDescent="0.25">
      <c r="B312" s="10"/>
      <c r="C312" s="11"/>
      <c r="D312" s="11"/>
      <c r="E312" s="11"/>
      <c r="F312" s="11"/>
      <c r="G312" s="11"/>
    </row>
    <row r="313" spans="2:7" x14ac:dyDescent="0.25">
      <c r="B313" s="61" t="s">
        <v>18</v>
      </c>
      <c r="C313" s="61"/>
      <c r="D313" s="61"/>
      <c r="E313" s="61"/>
      <c r="F313" s="61"/>
      <c r="G313" s="61"/>
    </row>
    <row r="314" spans="2:7" x14ac:dyDescent="0.25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 x14ac:dyDescent="0.25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 x14ac:dyDescent="0.25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 x14ac:dyDescent="0.25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 x14ac:dyDescent="0.25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 x14ac:dyDescent="0.25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 x14ac:dyDescent="0.25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 x14ac:dyDescent="0.25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 x14ac:dyDescent="0.25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 x14ac:dyDescent="0.25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279:G279"/>
    <mergeCell ref="B313:G313"/>
    <mergeCell ref="B162:G162"/>
    <mergeCell ref="I162:N162"/>
    <mergeCell ref="B186:G186"/>
    <mergeCell ref="I186:N186"/>
    <mergeCell ref="B215:G215"/>
    <mergeCell ref="B248:G248"/>
    <mergeCell ref="B61:G61"/>
    <mergeCell ref="I61:N61"/>
    <mergeCell ref="B95:G95"/>
    <mergeCell ref="I95:N95"/>
    <mergeCell ref="B128:G128"/>
    <mergeCell ref="I128:N128"/>
    <mergeCell ref="B4:G4"/>
    <mergeCell ref="I4:N4"/>
    <mergeCell ref="B6:G6"/>
    <mergeCell ref="I6:N6"/>
    <mergeCell ref="B30:G30"/>
    <mergeCell ref="I30:N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opLeftCell="A19" workbookViewId="0">
      <selection activeCell="P23" sqref="P23"/>
    </sheetView>
  </sheetViews>
  <sheetFormatPr defaultRowHeight="15" x14ac:dyDescent="0.25"/>
  <cols>
    <col min="2" max="2" width="9.7109375" bestFit="1" customWidth="1"/>
    <col min="3" max="6" width="12.5703125" bestFit="1" customWidth="1"/>
    <col min="7" max="7" width="14.28515625" bestFit="1" customWidth="1"/>
    <col min="10" max="10" width="9.7109375" bestFit="1" customWidth="1"/>
    <col min="11" max="13" width="11.5703125" bestFit="1" customWidth="1"/>
    <col min="14" max="14" width="12.5703125" bestFit="1" customWidth="1"/>
    <col min="15" max="15" width="14.28515625" bestFit="1" customWidth="1"/>
  </cols>
  <sheetData>
    <row r="3" spans="1:15" ht="15.75" x14ac:dyDescent="0.25">
      <c r="B3" s="56">
        <v>2017</v>
      </c>
      <c r="C3" s="56"/>
      <c r="D3" s="56"/>
      <c r="E3" s="56"/>
      <c r="F3" s="56"/>
      <c r="G3" s="56"/>
    </row>
    <row r="4" spans="1:15" ht="15.75" x14ac:dyDescent="0.25">
      <c r="B4" s="34" t="s">
        <v>0</v>
      </c>
      <c r="C4" s="34" t="s">
        <v>19</v>
      </c>
      <c r="D4" s="34" t="s">
        <v>20</v>
      </c>
      <c r="E4" s="34" t="s">
        <v>3</v>
      </c>
      <c r="F4" s="34" t="s">
        <v>4</v>
      </c>
      <c r="G4" s="34" t="s">
        <v>5</v>
      </c>
      <c r="J4" s="56">
        <v>2018</v>
      </c>
      <c r="K4" s="56"/>
      <c r="L4" s="56"/>
      <c r="M4" s="56"/>
      <c r="N4" s="56"/>
      <c r="O4" s="56"/>
    </row>
    <row r="5" spans="1:15" x14ac:dyDescent="0.25">
      <c r="B5" s="57" t="s">
        <v>6</v>
      </c>
      <c r="C5" s="57"/>
      <c r="D5" s="57"/>
      <c r="E5" s="57"/>
      <c r="F5" s="57"/>
      <c r="G5" s="57"/>
      <c r="J5" s="34" t="s">
        <v>0</v>
      </c>
      <c r="K5" s="34" t="s">
        <v>19</v>
      </c>
      <c r="L5" s="34" t="s">
        <v>20</v>
      </c>
      <c r="M5" s="34" t="s">
        <v>3</v>
      </c>
      <c r="N5" s="34" t="s">
        <v>4</v>
      </c>
      <c r="O5" s="34" t="s">
        <v>5</v>
      </c>
    </row>
    <row r="6" spans="1:15" x14ac:dyDescent="0.25">
      <c r="A6">
        <v>1</v>
      </c>
      <c r="B6" s="37">
        <v>42737</v>
      </c>
      <c r="C6" s="38">
        <v>13433148</v>
      </c>
      <c r="D6" s="38">
        <v>20139087</v>
      </c>
      <c r="E6" s="38">
        <v>33572235</v>
      </c>
      <c r="F6" s="39">
        <f>E6</f>
        <v>33572235</v>
      </c>
      <c r="G6" s="6"/>
      <c r="J6" s="57" t="s">
        <v>15</v>
      </c>
      <c r="K6" s="57"/>
      <c r="L6" s="57"/>
      <c r="M6" s="57"/>
      <c r="N6" s="57"/>
      <c r="O6" s="57"/>
    </row>
    <row r="7" spans="1:15" x14ac:dyDescent="0.25">
      <c r="A7">
        <v>2</v>
      </c>
      <c r="B7" s="37">
        <v>42738</v>
      </c>
      <c r="C7" s="38">
        <v>7065099</v>
      </c>
      <c r="D7" s="38">
        <v>46434450</v>
      </c>
      <c r="E7" s="38">
        <v>53499549</v>
      </c>
      <c r="F7" s="39">
        <f t="shared" ref="F7:F34" si="0">E7+F6</f>
        <v>87071784</v>
      </c>
      <c r="G7" s="6"/>
      <c r="J7" s="2">
        <v>43306</v>
      </c>
      <c r="K7" s="38"/>
      <c r="L7" s="38"/>
      <c r="M7" s="38"/>
      <c r="N7" s="39"/>
      <c r="O7" s="6"/>
    </row>
    <row r="8" spans="1:15" x14ac:dyDescent="0.25">
      <c r="A8">
        <v>3</v>
      </c>
      <c r="B8" s="37">
        <v>42739</v>
      </c>
      <c r="C8" s="38">
        <v>9361888</v>
      </c>
      <c r="D8" s="38">
        <v>19868538</v>
      </c>
      <c r="E8" s="38">
        <v>29230425</v>
      </c>
      <c r="F8" s="39">
        <f t="shared" si="0"/>
        <v>116302209</v>
      </c>
      <c r="G8" s="6"/>
      <c r="J8" s="2">
        <v>43307</v>
      </c>
      <c r="K8" s="38"/>
      <c r="L8" s="38"/>
      <c r="M8" s="38"/>
      <c r="N8" s="39"/>
      <c r="O8" s="6"/>
    </row>
    <row r="9" spans="1:15" x14ac:dyDescent="0.25">
      <c r="A9">
        <v>4</v>
      </c>
      <c r="B9" s="37">
        <v>42740</v>
      </c>
      <c r="C9" s="38">
        <v>10623900</v>
      </c>
      <c r="D9" s="38">
        <v>19689648</v>
      </c>
      <c r="E9" s="38">
        <v>30313548</v>
      </c>
      <c r="F9" s="39">
        <f t="shared" si="0"/>
        <v>146615757</v>
      </c>
      <c r="G9" s="6"/>
      <c r="J9" s="2">
        <v>43308</v>
      </c>
      <c r="K9" s="38"/>
      <c r="L9" s="54">
        <v>199237</v>
      </c>
      <c r="M9" s="38">
        <f>K9+L9</f>
        <v>199237</v>
      </c>
      <c r="N9" s="39">
        <f>M9</f>
        <v>199237</v>
      </c>
      <c r="O9" s="6"/>
    </row>
    <row r="10" spans="1:15" x14ac:dyDescent="0.25">
      <c r="A10">
        <v>5</v>
      </c>
      <c r="B10" s="37">
        <v>42741</v>
      </c>
      <c r="C10" s="38">
        <v>13606850</v>
      </c>
      <c r="D10" s="38">
        <v>18406762</v>
      </c>
      <c r="E10" s="38">
        <v>32013612</v>
      </c>
      <c r="F10" s="39">
        <f t="shared" si="0"/>
        <v>178629369</v>
      </c>
      <c r="G10" s="6"/>
      <c r="J10" s="2">
        <v>43309</v>
      </c>
      <c r="K10" s="38"/>
      <c r="L10" s="54">
        <v>159776</v>
      </c>
      <c r="M10" s="38">
        <f t="shared" ref="M10:M19" si="1">K10+L10</f>
        <v>159776</v>
      </c>
      <c r="N10" s="39">
        <f>N9+M10</f>
        <v>359013</v>
      </c>
      <c r="O10" s="6"/>
    </row>
    <row r="11" spans="1:15" x14ac:dyDescent="0.25">
      <c r="A11">
        <v>6</v>
      </c>
      <c r="B11" s="37">
        <v>42742</v>
      </c>
      <c r="C11" s="38">
        <v>17224111</v>
      </c>
      <c r="D11" s="38">
        <v>15792170</v>
      </c>
      <c r="E11" s="38">
        <v>33016281</v>
      </c>
      <c r="F11" s="39">
        <f t="shared" si="0"/>
        <v>211645650</v>
      </c>
      <c r="G11" s="6"/>
      <c r="J11" s="2">
        <v>43310</v>
      </c>
      <c r="K11" s="54">
        <v>96513</v>
      </c>
      <c r="L11" s="38">
        <v>230039</v>
      </c>
      <c r="M11" s="38">
        <f t="shared" si="1"/>
        <v>326552</v>
      </c>
      <c r="N11" s="39">
        <f t="shared" ref="N11:N27" si="2">N10+M11</f>
        <v>685565</v>
      </c>
      <c r="O11" s="6"/>
    </row>
    <row r="12" spans="1:15" x14ac:dyDescent="0.25">
      <c r="A12">
        <v>7</v>
      </c>
      <c r="B12" s="37">
        <v>42743</v>
      </c>
      <c r="C12" s="38">
        <v>21357375</v>
      </c>
      <c r="D12" s="38">
        <v>1212049</v>
      </c>
      <c r="E12" s="38">
        <v>22569423</v>
      </c>
      <c r="F12" s="39">
        <f t="shared" si="0"/>
        <v>234215073</v>
      </c>
      <c r="G12" s="6"/>
      <c r="J12" s="2">
        <v>43311</v>
      </c>
      <c r="K12" s="38">
        <v>95500</v>
      </c>
      <c r="L12" s="38">
        <v>94325</v>
      </c>
      <c r="M12" s="38">
        <f t="shared" si="1"/>
        <v>189825</v>
      </c>
      <c r="N12" s="39">
        <f t="shared" si="2"/>
        <v>875390</v>
      </c>
      <c r="O12" s="6"/>
    </row>
    <row r="13" spans="1:15" x14ac:dyDescent="0.25">
      <c r="A13">
        <v>8</v>
      </c>
      <c r="B13" s="37">
        <v>42744</v>
      </c>
      <c r="C13" s="38">
        <v>7690024</v>
      </c>
      <c r="D13" s="38">
        <v>25489967</v>
      </c>
      <c r="E13" s="38">
        <v>33179991</v>
      </c>
      <c r="F13" s="39">
        <f t="shared" si="0"/>
        <v>267395064</v>
      </c>
      <c r="G13" s="6"/>
      <c r="J13" s="2">
        <v>43312</v>
      </c>
      <c r="K13" s="38">
        <v>384826</v>
      </c>
      <c r="L13" s="38">
        <v>457627</v>
      </c>
      <c r="M13" s="38">
        <f t="shared" si="1"/>
        <v>842453</v>
      </c>
      <c r="N13" s="39">
        <f t="shared" si="2"/>
        <v>1717843</v>
      </c>
      <c r="O13" s="39">
        <f>N13</f>
        <v>1717843</v>
      </c>
    </row>
    <row r="14" spans="1:15" x14ac:dyDescent="0.25">
      <c r="A14">
        <v>9</v>
      </c>
      <c r="B14" s="37">
        <v>42745</v>
      </c>
      <c r="C14" s="38">
        <v>7609609</v>
      </c>
      <c r="D14" s="38">
        <v>28650996</v>
      </c>
      <c r="E14" s="38">
        <v>36260605</v>
      </c>
      <c r="F14" s="39">
        <f t="shared" si="0"/>
        <v>303655669</v>
      </c>
      <c r="G14" s="6"/>
      <c r="J14" s="2">
        <v>43313</v>
      </c>
      <c r="K14" s="38">
        <v>662377</v>
      </c>
      <c r="L14" s="38">
        <v>1121491</v>
      </c>
      <c r="M14" s="38">
        <f t="shared" si="1"/>
        <v>1783868</v>
      </c>
      <c r="N14" s="39">
        <f t="shared" si="2"/>
        <v>3501711</v>
      </c>
      <c r="O14" s="6"/>
    </row>
    <row r="15" spans="1:15" x14ac:dyDescent="0.25">
      <c r="A15">
        <v>10</v>
      </c>
      <c r="B15" s="37">
        <v>42746</v>
      </c>
      <c r="C15" s="38">
        <v>14557621</v>
      </c>
      <c r="D15" s="38">
        <v>24833009</v>
      </c>
      <c r="E15" s="38">
        <v>39390630</v>
      </c>
      <c r="F15" s="39">
        <f t="shared" si="0"/>
        <v>343046299</v>
      </c>
      <c r="G15" s="6"/>
      <c r="J15" s="2">
        <v>43314</v>
      </c>
      <c r="K15" s="38">
        <v>199998</v>
      </c>
      <c r="L15" s="38">
        <v>1032065</v>
      </c>
      <c r="M15" s="38">
        <f t="shared" si="1"/>
        <v>1232063</v>
      </c>
      <c r="N15" s="39">
        <f t="shared" si="2"/>
        <v>4733774</v>
      </c>
      <c r="O15" s="6"/>
    </row>
    <row r="16" spans="1:15" x14ac:dyDescent="0.25">
      <c r="A16">
        <v>11</v>
      </c>
      <c r="B16" s="37">
        <v>42747</v>
      </c>
      <c r="C16" s="38">
        <v>10861634</v>
      </c>
      <c r="D16" s="38">
        <v>15980650</v>
      </c>
      <c r="E16" s="38">
        <v>26842284</v>
      </c>
      <c r="F16" s="39">
        <f t="shared" si="0"/>
        <v>369888583</v>
      </c>
      <c r="G16" s="6"/>
      <c r="J16" s="2">
        <v>43315</v>
      </c>
      <c r="K16" s="38">
        <v>682350</v>
      </c>
      <c r="L16" s="38">
        <v>1262643</v>
      </c>
      <c r="M16" s="38">
        <f t="shared" si="1"/>
        <v>1944993</v>
      </c>
      <c r="N16" s="39">
        <f t="shared" si="2"/>
        <v>6678767</v>
      </c>
      <c r="O16" s="6"/>
    </row>
    <row r="17" spans="1:15" x14ac:dyDescent="0.25">
      <c r="A17">
        <v>12</v>
      </c>
      <c r="B17" s="37">
        <v>42748</v>
      </c>
      <c r="C17" s="38">
        <v>10795925</v>
      </c>
      <c r="D17" s="38">
        <v>10417925</v>
      </c>
      <c r="E17" s="38">
        <v>21213850</v>
      </c>
      <c r="F17" s="39">
        <f t="shared" si="0"/>
        <v>391102433</v>
      </c>
      <c r="G17" s="6"/>
      <c r="J17" s="2">
        <v>43316</v>
      </c>
      <c r="K17" s="38">
        <v>434017</v>
      </c>
      <c r="L17" s="38">
        <v>660423</v>
      </c>
      <c r="M17" s="38">
        <f t="shared" si="1"/>
        <v>1094440</v>
      </c>
      <c r="N17" s="39">
        <f t="shared" si="2"/>
        <v>7773207</v>
      </c>
      <c r="O17" s="6"/>
    </row>
    <row r="18" spans="1:15" x14ac:dyDescent="0.25">
      <c r="A18">
        <v>13</v>
      </c>
      <c r="B18" s="37">
        <v>42749</v>
      </c>
      <c r="C18" s="38">
        <v>9365211</v>
      </c>
      <c r="D18" s="38">
        <v>10128387</v>
      </c>
      <c r="E18" s="38">
        <v>19493598</v>
      </c>
      <c r="F18" s="39">
        <f t="shared" si="0"/>
        <v>410596031</v>
      </c>
      <c r="G18" s="6"/>
      <c r="J18" s="2">
        <v>43317</v>
      </c>
      <c r="K18" s="38">
        <v>827969</v>
      </c>
      <c r="L18" s="38">
        <v>0</v>
      </c>
      <c r="M18" s="38">
        <f t="shared" si="1"/>
        <v>827969</v>
      </c>
      <c r="N18" s="39">
        <f t="shared" si="2"/>
        <v>8601176</v>
      </c>
      <c r="O18" s="6"/>
    </row>
    <row r="19" spans="1:15" x14ac:dyDescent="0.25">
      <c r="A19">
        <v>14</v>
      </c>
      <c r="B19" s="37">
        <v>42750</v>
      </c>
      <c r="C19" s="38">
        <v>16393877</v>
      </c>
      <c r="D19" s="38">
        <v>1490825</v>
      </c>
      <c r="E19" s="38">
        <v>17884702</v>
      </c>
      <c r="F19" s="39">
        <f t="shared" si="0"/>
        <v>428480733</v>
      </c>
      <c r="G19" s="6"/>
      <c r="J19" s="2">
        <v>43318</v>
      </c>
      <c r="K19" s="38">
        <v>952848</v>
      </c>
      <c r="L19" s="38">
        <v>438132</v>
      </c>
      <c r="M19" s="38">
        <f t="shared" si="1"/>
        <v>1390980</v>
      </c>
      <c r="N19" s="39">
        <f t="shared" si="2"/>
        <v>9992156</v>
      </c>
      <c r="O19" s="6"/>
    </row>
    <row r="20" spans="1:15" x14ac:dyDescent="0.25">
      <c r="A20">
        <v>15</v>
      </c>
      <c r="B20" s="37">
        <v>42751</v>
      </c>
      <c r="C20" s="38">
        <v>13590605</v>
      </c>
      <c r="D20" s="38">
        <v>0</v>
      </c>
      <c r="E20" s="38">
        <v>13590605</v>
      </c>
      <c r="F20" s="39">
        <f t="shared" si="0"/>
        <v>442071338</v>
      </c>
      <c r="G20" s="6"/>
      <c r="J20" s="2">
        <v>43319</v>
      </c>
      <c r="K20" s="38">
        <v>605174</v>
      </c>
      <c r="L20" s="38">
        <f>107143+461786</f>
        <v>568929</v>
      </c>
      <c r="M20" s="38">
        <f t="shared" ref="M20:M27" si="3">K20+L20</f>
        <v>1174103</v>
      </c>
      <c r="N20" s="39">
        <f t="shared" si="2"/>
        <v>11166259</v>
      </c>
      <c r="O20" s="6"/>
    </row>
    <row r="21" spans="1:15" x14ac:dyDescent="0.25">
      <c r="A21">
        <v>16</v>
      </c>
      <c r="B21" s="37">
        <v>42752</v>
      </c>
      <c r="C21" s="38">
        <v>18294237</v>
      </c>
      <c r="D21" s="38">
        <v>37477317</v>
      </c>
      <c r="E21" s="38">
        <v>55771554</v>
      </c>
      <c r="F21" s="39">
        <f t="shared" si="0"/>
        <v>497842892</v>
      </c>
      <c r="G21" s="6"/>
      <c r="J21" s="2">
        <v>43320</v>
      </c>
      <c r="K21" s="38">
        <v>1267357</v>
      </c>
      <c r="L21" s="38">
        <v>485893</v>
      </c>
      <c r="M21" s="38">
        <f t="shared" si="3"/>
        <v>1753250</v>
      </c>
      <c r="N21" s="39">
        <f t="shared" si="2"/>
        <v>12919509</v>
      </c>
      <c r="O21" s="6"/>
    </row>
    <row r="22" spans="1:15" x14ac:dyDescent="0.25">
      <c r="A22">
        <v>17</v>
      </c>
      <c r="B22" s="37">
        <v>42753</v>
      </c>
      <c r="C22" s="38">
        <v>17985450</v>
      </c>
      <c r="D22" s="38">
        <v>15122362</v>
      </c>
      <c r="E22" s="38">
        <v>33107812</v>
      </c>
      <c r="F22" s="39">
        <f t="shared" si="0"/>
        <v>530950704</v>
      </c>
      <c r="G22" s="6"/>
      <c r="J22" s="2">
        <v>43321</v>
      </c>
      <c r="K22" s="38">
        <v>570072</v>
      </c>
      <c r="L22" s="38">
        <v>885858</v>
      </c>
      <c r="M22" s="38">
        <f t="shared" si="3"/>
        <v>1455930</v>
      </c>
      <c r="N22" s="39">
        <f t="shared" si="2"/>
        <v>14375439</v>
      </c>
      <c r="O22" s="6"/>
    </row>
    <row r="23" spans="1:15" x14ac:dyDescent="0.25">
      <c r="A23">
        <v>18</v>
      </c>
      <c r="B23" s="37">
        <v>42754</v>
      </c>
      <c r="C23" s="38">
        <v>20144329</v>
      </c>
      <c r="D23" s="38">
        <v>12783486</v>
      </c>
      <c r="E23" s="38">
        <v>32927815</v>
      </c>
      <c r="F23" s="39">
        <f t="shared" si="0"/>
        <v>563878519</v>
      </c>
      <c r="G23" s="6"/>
      <c r="J23" s="2">
        <v>43322</v>
      </c>
      <c r="K23" s="38">
        <v>1493575</v>
      </c>
      <c r="L23" s="38">
        <v>1320572</v>
      </c>
      <c r="M23" s="38">
        <f t="shared" si="3"/>
        <v>2814147</v>
      </c>
      <c r="N23" s="39">
        <f t="shared" si="2"/>
        <v>17189586</v>
      </c>
      <c r="O23" s="6"/>
    </row>
    <row r="24" spans="1:15" x14ac:dyDescent="0.25">
      <c r="A24">
        <v>19</v>
      </c>
      <c r="B24" s="37">
        <v>42755</v>
      </c>
      <c r="C24" s="38">
        <v>11848586</v>
      </c>
      <c r="D24" s="38">
        <v>18549385</v>
      </c>
      <c r="E24" s="38">
        <v>30397971</v>
      </c>
      <c r="F24" s="39">
        <f t="shared" si="0"/>
        <v>594276490</v>
      </c>
      <c r="G24" s="6"/>
      <c r="J24" s="2">
        <v>43323</v>
      </c>
      <c r="K24" s="38">
        <v>1980787</v>
      </c>
      <c r="L24" s="38">
        <v>0</v>
      </c>
      <c r="M24" s="38">
        <f t="shared" si="3"/>
        <v>1980787</v>
      </c>
      <c r="N24" s="39">
        <f t="shared" si="2"/>
        <v>19170373</v>
      </c>
      <c r="O24" s="6"/>
    </row>
    <row r="25" spans="1:15" x14ac:dyDescent="0.25">
      <c r="A25">
        <v>20</v>
      </c>
      <c r="B25" s="37">
        <v>42756</v>
      </c>
      <c r="C25" s="38">
        <v>30923162</v>
      </c>
      <c r="D25" s="38">
        <v>15754900</v>
      </c>
      <c r="E25" s="38">
        <v>46678062</v>
      </c>
      <c r="F25" s="39">
        <f t="shared" si="0"/>
        <v>640954552</v>
      </c>
      <c r="G25" s="6"/>
      <c r="J25" s="2">
        <v>43324</v>
      </c>
      <c r="K25" s="38">
        <v>3388232</v>
      </c>
      <c r="L25" s="38">
        <v>0</v>
      </c>
      <c r="M25" s="38">
        <f t="shared" si="3"/>
        <v>3388232</v>
      </c>
      <c r="N25" s="39">
        <f t="shared" si="2"/>
        <v>22558605</v>
      </c>
      <c r="O25" s="6"/>
    </row>
    <row r="26" spans="1:15" x14ac:dyDescent="0.25">
      <c r="A26">
        <v>21</v>
      </c>
      <c r="B26" s="37">
        <v>42757</v>
      </c>
      <c r="C26" s="38">
        <v>14399697</v>
      </c>
      <c r="D26" s="38">
        <v>1444975</v>
      </c>
      <c r="E26" s="38">
        <v>15844672</v>
      </c>
      <c r="F26" s="39">
        <f t="shared" si="0"/>
        <v>656799224</v>
      </c>
      <c r="G26" s="6"/>
      <c r="J26" s="2">
        <v>43325</v>
      </c>
      <c r="K26" s="38">
        <v>2080453</v>
      </c>
      <c r="L26" s="38">
        <f>135357+3515792</f>
        <v>3651149</v>
      </c>
      <c r="M26" s="38">
        <f t="shared" si="3"/>
        <v>5731602</v>
      </c>
      <c r="N26" s="39">
        <f t="shared" si="2"/>
        <v>28290207</v>
      </c>
      <c r="O26" s="6"/>
    </row>
    <row r="27" spans="1:15" x14ac:dyDescent="0.25">
      <c r="A27">
        <v>22</v>
      </c>
      <c r="B27" s="37">
        <v>42758</v>
      </c>
      <c r="C27" s="38">
        <v>16638648</v>
      </c>
      <c r="D27" s="38">
        <v>23641636</v>
      </c>
      <c r="E27" s="38">
        <v>40280283</v>
      </c>
      <c r="F27" s="39">
        <f t="shared" si="0"/>
        <v>697079507</v>
      </c>
      <c r="G27" s="6"/>
      <c r="J27" s="2">
        <v>43326</v>
      </c>
      <c r="K27" s="38">
        <v>2778537</v>
      </c>
      <c r="L27" s="38">
        <v>1352891</v>
      </c>
      <c r="M27" s="38">
        <f t="shared" si="3"/>
        <v>4131428</v>
      </c>
      <c r="N27" s="39">
        <f t="shared" si="2"/>
        <v>32421635</v>
      </c>
      <c r="O27" s="6"/>
    </row>
    <row r="28" spans="1:15" x14ac:dyDescent="0.25">
      <c r="A28">
        <v>23</v>
      </c>
      <c r="B28" s="37">
        <v>42759</v>
      </c>
      <c r="C28" s="38">
        <v>17466393</v>
      </c>
      <c r="D28" s="38">
        <v>12720654</v>
      </c>
      <c r="E28" s="38">
        <v>30187047</v>
      </c>
      <c r="F28" s="39">
        <f t="shared" si="0"/>
        <v>727266554</v>
      </c>
      <c r="G28" s="6"/>
      <c r="J28" s="37"/>
      <c r="K28" s="38"/>
      <c r="L28" s="38"/>
      <c r="M28" s="38"/>
      <c r="N28" s="39"/>
      <c r="O28" s="6"/>
    </row>
    <row r="29" spans="1:15" x14ac:dyDescent="0.25">
      <c r="A29">
        <v>24</v>
      </c>
      <c r="B29" s="37">
        <v>42760</v>
      </c>
      <c r="C29" s="38">
        <v>12936478</v>
      </c>
      <c r="D29" s="38">
        <v>8439216</v>
      </c>
      <c r="E29" s="38">
        <v>21375694</v>
      </c>
      <c r="F29" s="39">
        <f t="shared" si="0"/>
        <v>748642248</v>
      </c>
      <c r="G29" s="6"/>
      <c r="J29" s="37"/>
      <c r="K29" s="38"/>
      <c r="L29" s="38"/>
      <c r="M29" s="38"/>
      <c r="N29" s="39"/>
      <c r="O29" s="6"/>
    </row>
    <row r="30" spans="1:15" x14ac:dyDescent="0.25">
      <c r="A30">
        <v>25</v>
      </c>
      <c r="B30" s="37">
        <v>42761</v>
      </c>
      <c r="C30" s="38">
        <v>32382345</v>
      </c>
      <c r="D30" s="38">
        <v>10945983</v>
      </c>
      <c r="E30" s="38">
        <v>43328328</v>
      </c>
      <c r="F30" s="39">
        <f t="shared" si="0"/>
        <v>791970576</v>
      </c>
      <c r="G30" s="6"/>
      <c r="J30" s="37"/>
      <c r="K30" s="38"/>
      <c r="L30" s="38"/>
      <c r="M30" s="38"/>
      <c r="N30" s="39"/>
      <c r="O30" s="6"/>
    </row>
    <row r="31" spans="1:15" x14ac:dyDescent="0.25">
      <c r="A31">
        <v>26</v>
      </c>
      <c r="B31" s="37">
        <v>42762</v>
      </c>
      <c r="C31" s="38">
        <v>23191258</v>
      </c>
      <c r="D31" s="38">
        <v>11064722</v>
      </c>
      <c r="E31" s="38">
        <v>34255980</v>
      </c>
      <c r="F31" s="39">
        <f t="shared" si="0"/>
        <v>826226556</v>
      </c>
      <c r="G31" s="6"/>
      <c r="J31" s="37"/>
      <c r="K31" s="38"/>
      <c r="L31" s="38"/>
      <c r="M31" s="38"/>
      <c r="N31" s="39"/>
      <c r="O31" s="6"/>
    </row>
    <row r="32" spans="1:15" x14ac:dyDescent="0.25">
      <c r="A32">
        <v>27</v>
      </c>
      <c r="B32" s="37">
        <v>42763</v>
      </c>
      <c r="C32" s="38">
        <v>21428716</v>
      </c>
      <c r="D32" s="38">
        <v>11690470</v>
      </c>
      <c r="E32" s="38">
        <v>33119186</v>
      </c>
      <c r="F32" s="39">
        <f t="shared" si="0"/>
        <v>859345742</v>
      </c>
      <c r="G32" s="6"/>
      <c r="J32" s="37"/>
      <c r="K32" s="38"/>
      <c r="L32" s="38"/>
      <c r="M32" s="38"/>
      <c r="N32" s="39"/>
      <c r="O32" s="6"/>
    </row>
    <row r="33" spans="1:15" x14ac:dyDescent="0.25">
      <c r="A33">
        <v>28</v>
      </c>
      <c r="B33" s="37">
        <v>42764</v>
      </c>
      <c r="C33" s="38">
        <v>21688789</v>
      </c>
      <c r="D33" s="38">
        <v>422449</v>
      </c>
      <c r="E33" s="38">
        <v>22111238</v>
      </c>
      <c r="F33" s="39">
        <f t="shared" si="0"/>
        <v>881456980</v>
      </c>
      <c r="G33" s="6"/>
      <c r="J33" s="37"/>
      <c r="K33" s="38"/>
      <c r="L33" s="38"/>
      <c r="M33" s="38"/>
      <c r="N33" s="39"/>
      <c r="O33" s="6"/>
    </row>
    <row r="34" spans="1:15" x14ac:dyDescent="0.25">
      <c r="A34">
        <v>29</v>
      </c>
      <c r="B34" s="37">
        <v>42765</v>
      </c>
      <c r="C34" s="38">
        <v>17211761</v>
      </c>
      <c r="D34" s="38">
        <v>24310402</v>
      </c>
      <c r="E34" s="38">
        <v>41522162</v>
      </c>
      <c r="F34" s="39">
        <f t="shared" si="0"/>
        <v>922979142</v>
      </c>
      <c r="G34" s="6"/>
      <c r="J34" s="37"/>
      <c r="K34" s="38"/>
      <c r="L34" s="38"/>
      <c r="M34" s="38"/>
      <c r="N34" s="39"/>
      <c r="O34" s="6"/>
    </row>
    <row r="35" spans="1:15" x14ac:dyDescent="0.25">
      <c r="A35">
        <v>30</v>
      </c>
      <c r="B35" s="37">
        <v>42766</v>
      </c>
      <c r="C35" s="38">
        <v>31023586</v>
      </c>
      <c r="D35" s="38">
        <v>12070131</v>
      </c>
      <c r="E35" s="38">
        <v>43093717</v>
      </c>
      <c r="F35" s="39">
        <f>E35+F34</f>
        <v>966072859</v>
      </c>
      <c r="G35" s="38">
        <f>SUM(E6:E35)</f>
        <v>966072859</v>
      </c>
      <c r="J35" s="37"/>
      <c r="K35" s="38"/>
      <c r="L35" s="38"/>
      <c r="M35" s="38"/>
      <c r="N35" s="39"/>
      <c r="O35" s="6"/>
    </row>
    <row r="36" spans="1:15" x14ac:dyDescent="0.25">
      <c r="B36" s="37" t="s">
        <v>7</v>
      </c>
      <c r="C36" s="38">
        <f>SUM(C6:C35)</f>
        <v>491100312</v>
      </c>
      <c r="D36" s="38">
        <f>SUM(D6:D35)</f>
        <v>474972551</v>
      </c>
      <c r="E36" s="38">
        <f>C36+D36</f>
        <v>966072863</v>
      </c>
      <c r="F36" s="39"/>
      <c r="G36" s="38"/>
      <c r="J36" s="37"/>
      <c r="K36" s="38"/>
      <c r="L36" s="38"/>
      <c r="M36" s="38"/>
      <c r="N36" s="39"/>
      <c r="O36" s="38"/>
    </row>
    <row r="37" spans="1:15" x14ac:dyDescent="0.25">
      <c r="J37" s="37" t="s">
        <v>7</v>
      </c>
      <c r="K37" s="38">
        <f>SUM(K7:K36)</f>
        <v>18500585</v>
      </c>
      <c r="L37" s="38">
        <f>SUM(L7:L36)</f>
        <v>13921050</v>
      </c>
      <c r="M37" s="38">
        <f>K37+L37</f>
        <v>32421635</v>
      </c>
      <c r="N37" s="39"/>
      <c r="O37" s="38"/>
    </row>
  </sheetData>
  <mergeCells count="4">
    <mergeCell ref="B3:G3"/>
    <mergeCell ref="B5:G5"/>
    <mergeCell ref="J4:O4"/>
    <mergeCell ref="J6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6"/>
  <sheetViews>
    <sheetView tabSelected="1" topLeftCell="B13" workbookViewId="0">
      <selection activeCell="R18" sqref="R18"/>
    </sheetView>
  </sheetViews>
  <sheetFormatPr defaultRowHeight="15" x14ac:dyDescent="0.25"/>
  <cols>
    <col min="2" max="2" width="9.7109375" bestFit="1" customWidth="1"/>
    <col min="3" max="5" width="11" customWidth="1"/>
    <col min="6" max="6" width="14.85546875" customWidth="1"/>
    <col min="7" max="7" width="14" bestFit="1" customWidth="1"/>
    <col min="9" max="9" width="9.7109375" bestFit="1" customWidth="1"/>
    <col min="10" max="12" width="10.140625" customWidth="1"/>
    <col min="13" max="13" width="17.28515625" customWidth="1"/>
    <col min="14" max="14" width="14.7109375" customWidth="1"/>
  </cols>
  <sheetData>
    <row r="3" spans="1:15" x14ac:dyDescent="0.25">
      <c r="B3" s="59">
        <v>2017</v>
      </c>
      <c r="C3" s="59"/>
      <c r="D3" s="59"/>
      <c r="E3" s="59"/>
      <c r="F3" s="59"/>
      <c r="G3" s="59"/>
      <c r="I3" s="59">
        <v>2017</v>
      </c>
      <c r="J3" s="59"/>
      <c r="K3" s="59"/>
      <c r="L3" s="59"/>
      <c r="M3" s="59"/>
      <c r="N3" s="59"/>
    </row>
    <row r="4" spans="1:1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" t="s">
        <v>0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</row>
    <row r="5" spans="1:15" x14ac:dyDescent="0.25">
      <c r="B5" s="61" t="s">
        <v>6</v>
      </c>
      <c r="C5" s="61"/>
      <c r="D5" s="61"/>
      <c r="E5" s="61"/>
      <c r="F5" s="61"/>
      <c r="G5" s="61"/>
      <c r="I5" s="61" t="s">
        <v>6</v>
      </c>
      <c r="J5" s="61"/>
      <c r="K5" s="61"/>
      <c r="L5" s="61"/>
      <c r="M5" s="61"/>
      <c r="N5" s="61"/>
    </row>
    <row r="6" spans="1:15" x14ac:dyDescent="0.25">
      <c r="A6">
        <v>1</v>
      </c>
      <c r="B6" s="2">
        <v>42746</v>
      </c>
      <c r="C6" s="3">
        <v>25</v>
      </c>
      <c r="D6" s="3">
        <v>25</v>
      </c>
      <c r="E6" s="3">
        <v>50</v>
      </c>
      <c r="F6" s="3">
        <f>E6</f>
        <v>50</v>
      </c>
      <c r="G6" s="3"/>
      <c r="I6" s="2">
        <v>43306</v>
      </c>
      <c r="J6" s="4">
        <v>20</v>
      </c>
      <c r="K6" s="4">
        <v>20</v>
      </c>
      <c r="L6" s="4">
        <f>J6+K6</f>
        <v>40</v>
      </c>
      <c r="M6" s="5">
        <f>L6</f>
        <v>40</v>
      </c>
      <c r="N6" s="6"/>
      <c r="O6" s="8">
        <f t="shared" ref="O6:O17" si="0">M6-F6</f>
        <v>-10</v>
      </c>
    </row>
    <row r="7" spans="1:15" x14ac:dyDescent="0.25">
      <c r="A7">
        <v>2</v>
      </c>
      <c r="B7" s="2">
        <v>42747</v>
      </c>
      <c r="C7" s="3">
        <v>901</v>
      </c>
      <c r="D7" s="3">
        <v>899</v>
      </c>
      <c r="E7" s="4">
        <v>1800</v>
      </c>
      <c r="F7" s="4">
        <f>E7+F6</f>
        <v>1850</v>
      </c>
      <c r="G7" s="4"/>
      <c r="I7" s="2">
        <v>43307</v>
      </c>
      <c r="J7" s="3">
        <v>12</v>
      </c>
      <c r="K7" s="3">
        <v>12</v>
      </c>
      <c r="L7" s="4">
        <f t="shared" ref="L7:L26" si="1">J7+K7</f>
        <v>24</v>
      </c>
      <c r="M7" s="5">
        <f>L7+M6</f>
        <v>64</v>
      </c>
      <c r="N7" s="6"/>
      <c r="O7" s="8">
        <f t="shared" si="0"/>
        <v>-1786</v>
      </c>
    </row>
    <row r="8" spans="1:15" x14ac:dyDescent="0.25">
      <c r="A8">
        <v>3</v>
      </c>
      <c r="B8" s="2">
        <v>42748</v>
      </c>
      <c r="C8" s="3">
        <v>301</v>
      </c>
      <c r="D8" s="3">
        <v>301</v>
      </c>
      <c r="E8" s="3">
        <v>602</v>
      </c>
      <c r="F8" s="4">
        <f>E8+F7</f>
        <v>2452</v>
      </c>
      <c r="G8" s="3"/>
      <c r="I8" s="2">
        <v>43308</v>
      </c>
      <c r="J8" s="4">
        <v>56</v>
      </c>
      <c r="K8" s="4">
        <v>56</v>
      </c>
      <c r="L8" s="4">
        <f t="shared" si="1"/>
        <v>112</v>
      </c>
      <c r="M8" s="5">
        <f t="shared" ref="M8:M26" si="2">L8+M7</f>
        <v>176</v>
      </c>
      <c r="N8" s="6"/>
      <c r="O8" s="8">
        <f t="shared" si="0"/>
        <v>-2276</v>
      </c>
    </row>
    <row r="9" spans="1:15" x14ac:dyDescent="0.25">
      <c r="A9">
        <v>4</v>
      </c>
      <c r="B9" s="2">
        <v>42749</v>
      </c>
      <c r="C9" s="3">
        <v>165</v>
      </c>
      <c r="D9" s="3">
        <v>170</v>
      </c>
      <c r="E9" s="3">
        <v>335</v>
      </c>
      <c r="F9" s="4">
        <f t="shared" ref="F9:F35" si="3">E9+F8</f>
        <v>2787</v>
      </c>
      <c r="G9" s="3"/>
      <c r="I9" s="2">
        <v>43309</v>
      </c>
      <c r="J9" s="3">
        <v>220</v>
      </c>
      <c r="K9" s="3">
        <v>220</v>
      </c>
      <c r="L9" s="4">
        <f t="shared" si="1"/>
        <v>440</v>
      </c>
      <c r="M9" s="5">
        <f t="shared" si="2"/>
        <v>616</v>
      </c>
      <c r="N9" s="6"/>
      <c r="O9" s="8">
        <f t="shared" si="0"/>
        <v>-2171</v>
      </c>
    </row>
    <row r="10" spans="1:15" x14ac:dyDescent="0.25">
      <c r="A10">
        <v>5</v>
      </c>
      <c r="B10" s="2">
        <v>42750</v>
      </c>
      <c r="C10" s="3">
        <v>213</v>
      </c>
      <c r="D10" s="3">
        <v>213</v>
      </c>
      <c r="E10" s="3">
        <v>426</v>
      </c>
      <c r="F10" s="4">
        <f t="shared" si="3"/>
        <v>3213</v>
      </c>
      <c r="G10" s="3"/>
      <c r="I10" s="2">
        <v>43310</v>
      </c>
      <c r="J10" s="3">
        <v>30</v>
      </c>
      <c r="K10" s="3">
        <v>30</v>
      </c>
      <c r="L10" s="4">
        <f t="shared" si="1"/>
        <v>60</v>
      </c>
      <c r="M10" s="5">
        <f t="shared" si="2"/>
        <v>676</v>
      </c>
      <c r="N10" s="6"/>
      <c r="O10" s="8">
        <f t="shared" si="0"/>
        <v>-2537</v>
      </c>
    </row>
    <row r="11" spans="1:15" x14ac:dyDescent="0.25">
      <c r="A11">
        <v>6</v>
      </c>
      <c r="B11" s="2">
        <v>42751</v>
      </c>
      <c r="C11" s="3">
        <v>990</v>
      </c>
      <c r="D11" s="3">
        <v>991</v>
      </c>
      <c r="E11" s="4">
        <v>1981</v>
      </c>
      <c r="F11" s="4">
        <f t="shared" si="3"/>
        <v>5194</v>
      </c>
      <c r="G11" s="4"/>
      <c r="I11" s="2">
        <v>43311</v>
      </c>
      <c r="J11" s="6">
        <v>325</v>
      </c>
      <c r="K11" s="6">
        <v>324</v>
      </c>
      <c r="L11" s="4">
        <f t="shared" si="1"/>
        <v>649</v>
      </c>
      <c r="M11" s="5">
        <f t="shared" si="2"/>
        <v>1325</v>
      </c>
      <c r="N11" s="6"/>
      <c r="O11" s="8">
        <f t="shared" si="0"/>
        <v>-3869</v>
      </c>
    </row>
    <row r="12" spans="1:15" x14ac:dyDescent="0.25">
      <c r="A12">
        <v>7</v>
      </c>
      <c r="B12" s="2">
        <v>42752</v>
      </c>
      <c r="C12" s="3">
        <v>263</v>
      </c>
      <c r="D12" s="3">
        <v>113</v>
      </c>
      <c r="E12" s="3">
        <v>376</v>
      </c>
      <c r="F12" s="4">
        <f t="shared" si="3"/>
        <v>5570</v>
      </c>
      <c r="G12" s="3"/>
      <c r="I12" s="2">
        <v>43312</v>
      </c>
      <c r="J12" s="6">
        <f>100+9</f>
        <v>109</v>
      </c>
      <c r="K12" s="6">
        <f>100+9</f>
        <v>109</v>
      </c>
      <c r="L12" s="4">
        <f t="shared" si="1"/>
        <v>218</v>
      </c>
      <c r="M12" s="5">
        <f t="shared" si="2"/>
        <v>1543</v>
      </c>
      <c r="N12" s="5"/>
      <c r="O12" s="8">
        <f t="shared" si="0"/>
        <v>-4027</v>
      </c>
    </row>
    <row r="13" spans="1:15" x14ac:dyDescent="0.25">
      <c r="A13">
        <v>8</v>
      </c>
      <c r="B13" s="2">
        <v>42753</v>
      </c>
      <c r="C13" s="3">
        <v>587</v>
      </c>
      <c r="D13" s="3">
        <v>151</v>
      </c>
      <c r="E13" s="3">
        <v>738</v>
      </c>
      <c r="F13" s="4">
        <f t="shared" si="3"/>
        <v>6308</v>
      </c>
      <c r="G13" s="3"/>
      <c r="I13" s="2">
        <v>43313</v>
      </c>
      <c r="J13" s="3">
        <f>100+24</f>
        <v>124</v>
      </c>
      <c r="K13" s="3">
        <f>100+100+28</f>
        <v>228</v>
      </c>
      <c r="L13" s="4">
        <f t="shared" si="1"/>
        <v>352</v>
      </c>
      <c r="M13" s="5">
        <f t="shared" si="2"/>
        <v>1895</v>
      </c>
      <c r="N13" s="6"/>
      <c r="O13" s="8">
        <f t="shared" si="0"/>
        <v>-4413</v>
      </c>
    </row>
    <row r="14" spans="1:15" x14ac:dyDescent="0.25">
      <c r="A14">
        <v>9</v>
      </c>
      <c r="B14" s="2">
        <v>42754</v>
      </c>
      <c r="C14" s="3">
        <v>848</v>
      </c>
      <c r="D14" s="3">
        <v>226</v>
      </c>
      <c r="E14" s="4">
        <v>1074</v>
      </c>
      <c r="F14" s="4">
        <f t="shared" si="3"/>
        <v>7382</v>
      </c>
      <c r="G14" s="4"/>
      <c r="I14" s="2">
        <v>43314</v>
      </c>
      <c r="J14" s="3">
        <v>31</v>
      </c>
      <c r="K14" s="3">
        <v>31</v>
      </c>
      <c r="L14" s="4">
        <f t="shared" si="1"/>
        <v>62</v>
      </c>
      <c r="M14" s="5">
        <f t="shared" si="2"/>
        <v>1957</v>
      </c>
      <c r="N14" s="6"/>
      <c r="O14" s="8">
        <f t="shared" si="0"/>
        <v>-5425</v>
      </c>
    </row>
    <row r="15" spans="1:15" x14ac:dyDescent="0.25">
      <c r="A15">
        <v>10</v>
      </c>
      <c r="B15" s="2">
        <v>42755</v>
      </c>
      <c r="C15" s="3">
        <v>302</v>
      </c>
      <c r="D15" s="3">
        <v>172</v>
      </c>
      <c r="E15" s="3">
        <v>474</v>
      </c>
      <c r="F15" s="4">
        <f t="shared" si="3"/>
        <v>7856</v>
      </c>
      <c r="G15" s="3"/>
      <c r="I15" s="2">
        <v>43315</v>
      </c>
      <c r="J15" s="3">
        <v>471</v>
      </c>
      <c r="K15" s="4">
        <v>577</v>
      </c>
      <c r="L15" s="4">
        <f t="shared" si="1"/>
        <v>1048</v>
      </c>
      <c r="M15" s="5">
        <f t="shared" si="2"/>
        <v>3005</v>
      </c>
      <c r="N15" s="6"/>
      <c r="O15" s="8">
        <f t="shared" si="0"/>
        <v>-4851</v>
      </c>
    </row>
    <row r="16" spans="1:15" x14ac:dyDescent="0.25">
      <c r="A16">
        <v>11</v>
      </c>
      <c r="B16" s="2">
        <v>42756</v>
      </c>
      <c r="C16" s="3">
        <v>453</v>
      </c>
      <c r="D16" s="3">
        <v>596</v>
      </c>
      <c r="E16" s="4">
        <v>1049</v>
      </c>
      <c r="F16" s="4">
        <f t="shared" si="3"/>
        <v>8905</v>
      </c>
      <c r="G16" s="4"/>
      <c r="I16" s="2">
        <v>43316</v>
      </c>
      <c r="J16" s="3">
        <v>199</v>
      </c>
      <c r="K16" s="3">
        <v>224</v>
      </c>
      <c r="L16" s="4">
        <f t="shared" si="1"/>
        <v>423</v>
      </c>
      <c r="M16" s="5">
        <f t="shared" si="2"/>
        <v>3428</v>
      </c>
      <c r="N16" s="6"/>
      <c r="O16" s="8">
        <f t="shared" si="0"/>
        <v>-5477</v>
      </c>
    </row>
    <row r="17" spans="1:15" x14ac:dyDescent="0.25">
      <c r="A17">
        <v>12</v>
      </c>
      <c r="B17" s="2">
        <v>42757</v>
      </c>
      <c r="C17" s="3">
        <v>155</v>
      </c>
      <c r="D17" s="3">
        <v>166</v>
      </c>
      <c r="E17" s="3">
        <v>321</v>
      </c>
      <c r="F17" s="4">
        <f t="shared" si="3"/>
        <v>9226</v>
      </c>
      <c r="G17" s="3"/>
      <c r="I17" s="2">
        <v>43317</v>
      </c>
      <c r="J17" s="3">
        <v>460</v>
      </c>
      <c r="K17" s="3">
        <v>556</v>
      </c>
      <c r="L17" s="4">
        <f t="shared" si="1"/>
        <v>1016</v>
      </c>
      <c r="M17" s="5">
        <f t="shared" si="2"/>
        <v>4444</v>
      </c>
      <c r="N17" s="6"/>
      <c r="O17" s="8">
        <f t="shared" si="0"/>
        <v>-4782</v>
      </c>
    </row>
    <row r="18" spans="1:15" x14ac:dyDescent="0.25">
      <c r="A18">
        <v>13</v>
      </c>
      <c r="B18" s="2">
        <v>42758</v>
      </c>
      <c r="C18" s="3">
        <v>127</v>
      </c>
      <c r="D18" s="3">
        <v>177</v>
      </c>
      <c r="E18" s="3">
        <v>304</v>
      </c>
      <c r="F18" s="4">
        <f t="shared" si="3"/>
        <v>9530</v>
      </c>
      <c r="G18" s="3"/>
      <c r="I18" s="2">
        <v>43318</v>
      </c>
      <c r="J18" s="6">
        <v>371</v>
      </c>
      <c r="K18" s="6">
        <v>374</v>
      </c>
      <c r="L18" s="4">
        <f t="shared" si="1"/>
        <v>745</v>
      </c>
      <c r="M18" s="5">
        <f t="shared" si="2"/>
        <v>5189</v>
      </c>
      <c r="N18" s="6"/>
      <c r="O18" s="8">
        <f>M18-F18</f>
        <v>-4341</v>
      </c>
    </row>
    <row r="19" spans="1:15" x14ac:dyDescent="0.25">
      <c r="A19">
        <v>14</v>
      </c>
      <c r="B19" s="2">
        <v>42759</v>
      </c>
      <c r="C19" s="3">
        <v>523</v>
      </c>
      <c r="D19" s="3">
        <v>929</v>
      </c>
      <c r="E19" s="4">
        <v>1452</v>
      </c>
      <c r="F19" s="4">
        <f t="shared" si="3"/>
        <v>10982</v>
      </c>
      <c r="G19" s="4"/>
      <c r="I19" s="2">
        <v>43319</v>
      </c>
      <c r="J19" s="6">
        <v>326</v>
      </c>
      <c r="K19" s="6">
        <v>414</v>
      </c>
      <c r="L19" s="6">
        <f t="shared" si="1"/>
        <v>740</v>
      </c>
      <c r="M19" s="5">
        <f t="shared" si="2"/>
        <v>5929</v>
      </c>
      <c r="N19" s="6"/>
      <c r="O19" s="8">
        <f t="shared" ref="O19:O26" si="4">M19-F19</f>
        <v>-5053</v>
      </c>
    </row>
    <row r="20" spans="1:15" x14ac:dyDescent="0.25">
      <c r="A20">
        <v>15</v>
      </c>
      <c r="B20" s="2">
        <v>42760</v>
      </c>
      <c r="C20" s="3">
        <v>695</v>
      </c>
      <c r="D20" s="3">
        <v>545</v>
      </c>
      <c r="E20" s="4">
        <v>1240</v>
      </c>
      <c r="F20" s="4">
        <f t="shared" si="3"/>
        <v>12222</v>
      </c>
      <c r="G20" s="4"/>
      <c r="I20" s="2">
        <v>43320</v>
      </c>
      <c r="J20" s="6">
        <v>408</v>
      </c>
      <c r="K20" s="6">
        <v>407</v>
      </c>
      <c r="L20" s="6">
        <f t="shared" si="1"/>
        <v>815</v>
      </c>
      <c r="M20" s="5">
        <f t="shared" si="2"/>
        <v>6744</v>
      </c>
      <c r="N20" s="6"/>
      <c r="O20" s="8">
        <f t="shared" si="4"/>
        <v>-5478</v>
      </c>
    </row>
    <row r="21" spans="1:15" x14ac:dyDescent="0.25">
      <c r="A21">
        <v>16</v>
      </c>
      <c r="B21" s="2">
        <v>42761</v>
      </c>
      <c r="C21" s="3">
        <v>929</v>
      </c>
      <c r="D21" s="3">
        <v>962</v>
      </c>
      <c r="E21" s="4">
        <v>1891</v>
      </c>
      <c r="F21" s="4">
        <f t="shared" si="3"/>
        <v>14113</v>
      </c>
      <c r="G21" s="4"/>
      <c r="I21" s="2">
        <v>43321</v>
      </c>
      <c r="J21" s="6">
        <v>846</v>
      </c>
      <c r="K21" s="6">
        <v>841</v>
      </c>
      <c r="L21" s="6">
        <f t="shared" si="1"/>
        <v>1687</v>
      </c>
      <c r="M21" s="5">
        <f t="shared" si="2"/>
        <v>8431</v>
      </c>
      <c r="N21" s="6"/>
      <c r="O21" s="8">
        <f t="shared" si="4"/>
        <v>-5682</v>
      </c>
    </row>
    <row r="22" spans="1:15" x14ac:dyDescent="0.25">
      <c r="A22">
        <v>17</v>
      </c>
      <c r="B22" s="2">
        <v>42762</v>
      </c>
      <c r="C22" s="3">
        <v>657</v>
      </c>
      <c r="D22" s="3">
        <v>792</v>
      </c>
      <c r="E22" s="4">
        <v>1449</v>
      </c>
      <c r="F22" s="4">
        <f t="shared" si="3"/>
        <v>15562</v>
      </c>
      <c r="G22" s="4"/>
      <c r="I22" s="2">
        <v>43322</v>
      </c>
      <c r="J22" s="6">
        <v>138</v>
      </c>
      <c r="K22" s="6">
        <v>146</v>
      </c>
      <c r="L22" s="6">
        <f t="shared" si="1"/>
        <v>284</v>
      </c>
      <c r="M22" s="5">
        <f t="shared" si="2"/>
        <v>8715</v>
      </c>
      <c r="N22" s="6"/>
      <c r="O22" s="8">
        <f t="shared" si="4"/>
        <v>-6847</v>
      </c>
    </row>
    <row r="23" spans="1:15" x14ac:dyDescent="0.25">
      <c r="A23">
        <v>18</v>
      </c>
      <c r="B23" s="2">
        <v>42763</v>
      </c>
      <c r="C23" s="3">
        <v>931</v>
      </c>
      <c r="D23" s="3">
        <v>768</v>
      </c>
      <c r="E23" s="4">
        <v>1699</v>
      </c>
      <c r="F23" s="4">
        <f t="shared" si="3"/>
        <v>17261</v>
      </c>
      <c r="G23" s="4"/>
      <c r="I23" s="2">
        <v>43323</v>
      </c>
      <c r="J23" s="6">
        <v>507</v>
      </c>
      <c r="K23" s="6">
        <v>576</v>
      </c>
      <c r="L23" s="6">
        <f t="shared" si="1"/>
        <v>1083</v>
      </c>
      <c r="M23" s="5">
        <f t="shared" si="2"/>
        <v>9798</v>
      </c>
      <c r="N23" s="6"/>
      <c r="O23" s="8">
        <f t="shared" si="4"/>
        <v>-7463</v>
      </c>
    </row>
    <row r="24" spans="1:15" x14ac:dyDescent="0.25">
      <c r="A24">
        <v>19</v>
      </c>
      <c r="B24" s="2">
        <v>42764</v>
      </c>
      <c r="C24" s="3">
        <v>339</v>
      </c>
      <c r="D24" s="3">
        <v>489</v>
      </c>
      <c r="E24" s="3">
        <v>828</v>
      </c>
      <c r="F24" s="4">
        <f t="shared" si="3"/>
        <v>18089</v>
      </c>
      <c r="G24" s="3"/>
      <c r="I24" s="2">
        <v>43324</v>
      </c>
      <c r="J24" s="3">
        <v>250</v>
      </c>
      <c r="K24" s="3">
        <v>251</v>
      </c>
      <c r="L24" s="3">
        <f t="shared" si="1"/>
        <v>501</v>
      </c>
      <c r="M24" s="5">
        <f t="shared" si="2"/>
        <v>10299</v>
      </c>
      <c r="N24" s="3"/>
      <c r="O24" s="8">
        <f t="shared" si="4"/>
        <v>-7790</v>
      </c>
    </row>
    <row r="25" spans="1:15" x14ac:dyDescent="0.25">
      <c r="A25">
        <v>20</v>
      </c>
      <c r="B25" s="2">
        <v>42765</v>
      </c>
      <c r="C25" s="3">
        <v>371</v>
      </c>
      <c r="D25" s="3">
        <v>367</v>
      </c>
      <c r="E25" s="3">
        <v>738</v>
      </c>
      <c r="F25" s="4">
        <f t="shared" si="3"/>
        <v>18827</v>
      </c>
      <c r="G25" s="3"/>
      <c r="I25" s="2">
        <v>43325</v>
      </c>
      <c r="J25" s="3">
        <v>288</v>
      </c>
      <c r="K25" s="3">
        <v>286</v>
      </c>
      <c r="L25" s="3">
        <f t="shared" si="1"/>
        <v>574</v>
      </c>
      <c r="M25" s="5">
        <f t="shared" si="2"/>
        <v>10873</v>
      </c>
      <c r="N25" s="3"/>
      <c r="O25" s="8">
        <f t="shared" si="4"/>
        <v>-7954</v>
      </c>
    </row>
    <row r="26" spans="1:15" x14ac:dyDescent="0.25">
      <c r="A26">
        <v>21</v>
      </c>
      <c r="B26" s="2">
        <v>42766</v>
      </c>
      <c r="C26" s="3">
        <v>221</v>
      </c>
      <c r="D26" s="3">
        <v>318</v>
      </c>
      <c r="E26" s="3">
        <v>539</v>
      </c>
      <c r="F26" s="4">
        <f t="shared" si="3"/>
        <v>19366</v>
      </c>
      <c r="G26" s="9">
        <f>SUM(E6:E26)</f>
        <v>19366</v>
      </c>
      <c r="I26" s="2">
        <v>43326</v>
      </c>
      <c r="J26" s="3">
        <v>313</v>
      </c>
      <c r="K26" s="3">
        <v>316</v>
      </c>
      <c r="L26" s="3">
        <f t="shared" si="1"/>
        <v>629</v>
      </c>
      <c r="M26" s="5">
        <f t="shared" si="2"/>
        <v>11502</v>
      </c>
      <c r="N26" s="3"/>
      <c r="O26" s="8">
        <f t="shared" si="4"/>
        <v>-7864</v>
      </c>
    </row>
    <row r="27" spans="1:15" x14ac:dyDescent="0.25">
      <c r="A27">
        <v>22</v>
      </c>
      <c r="B27" s="2">
        <v>42767</v>
      </c>
      <c r="C27" s="3">
        <v>966</v>
      </c>
      <c r="D27" s="4">
        <v>1157</v>
      </c>
      <c r="E27" s="4">
        <v>2123</v>
      </c>
      <c r="F27" s="4">
        <f t="shared" si="3"/>
        <v>21489</v>
      </c>
      <c r="G27" s="4"/>
      <c r="I27" s="2"/>
      <c r="J27" s="3"/>
      <c r="K27" s="4"/>
      <c r="L27" s="4"/>
      <c r="M27" s="4"/>
      <c r="N27" s="4"/>
    </row>
    <row r="28" spans="1:15" x14ac:dyDescent="0.25">
      <c r="A28">
        <v>23</v>
      </c>
      <c r="B28" s="2">
        <v>42768</v>
      </c>
      <c r="C28" s="3">
        <v>99</v>
      </c>
      <c r="D28" s="3">
        <v>91</v>
      </c>
      <c r="E28" s="3">
        <v>190</v>
      </c>
      <c r="F28" s="4">
        <f t="shared" si="3"/>
        <v>21679</v>
      </c>
      <c r="G28" s="3"/>
      <c r="I28" s="2"/>
      <c r="J28" s="3"/>
      <c r="K28" s="3"/>
      <c r="L28" s="3"/>
      <c r="M28" s="4"/>
      <c r="N28" s="3"/>
    </row>
    <row r="29" spans="1:15" x14ac:dyDescent="0.25">
      <c r="A29">
        <v>24</v>
      </c>
      <c r="B29" s="2">
        <v>42769</v>
      </c>
      <c r="C29" s="3">
        <v>548</v>
      </c>
      <c r="D29" s="3">
        <v>570</v>
      </c>
      <c r="E29" s="4">
        <v>1118</v>
      </c>
      <c r="F29" s="4">
        <f t="shared" si="3"/>
        <v>22797</v>
      </c>
      <c r="G29" s="4"/>
      <c r="I29" s="2"/>
      <c r="J29" s="3"/>
      <c r="K29" s="3"/>
      <c r="L29" s="4"/>
      <c r="M29" s="4"/>
      <c r="N29" s="4"/>
    </row>
    <row r="30" spans="1:15" x14ac:dyDescent="0.25">
      <c r="A30">
        <v>25</v>
      </c>
      <c r="B30" s="2">
        <v>42770</v>
      </c>
      <c r="C30" s="4">
        <v>1282</v>
      </c>
      <c r="D30" s="4">
        <v>1283</v>
      </c>
      <c r="E30" s="4">
        <v>2565</v>
      </c>
      <c r="F30" s="4">
        <f t="shared" si="3"/>
        <v>25362</v>
      </c>
      <c r="G30" s="4"/>
      <c r="I30" s="2"/>
      <c r="J30" s="4"/>
      <c r="K30" s="4"/>
      <c r="L30" s="4"/>
      <c r="M30" s="4"/>
      <c r="N30" s="4"/>
    </row>
    <row r="31" spans="1:15" x14ac:dyDescent="0.25">
      <c r="A31">
        <v>26</v>
      </c>
      <c r="B31" s="2">
        <v>42771</v>
      </c>
      <c r="C31" s="3">
        <v>276</v>
      </c>
      <c r="D31" s="3">
        <v>264</v>
      </c>
      <c r="E31" s="3">
        <v>540</v>
      </c>
      <c r="F31" s="4">
        <f t="shared" si="3"/>
        <v>25902</v>
      </c>
      <c r="G31" s="3"/>
      <c r="I31" s="2"/>
      <c r="J31" s="3"/>
      <c r="K31" s="3"/>
      <c r="L31" s="3"/>
      <c r="M31" s="4"/>
      <c r="N31" s="3"/>
    </row>
    <row r="32" spans="1:15" x14ac:dyDescent="0.25">
      <c r="A32">
        <v>27</v>
      </c>
      <c r="B32" s="2">
        <v>42772</v>
      </c>
      <c r="C32" s="3">
        <v>936</v>
      </c>
      <c r="D32" s="3">
        <v>945</v>
      </c>
      <c r="E32" s="4">
        <v>1881</v>
      </c>
      <c r="F32" s="4">
        <f t="shared" si="3"/>
        <v>27783</v>
      </c>
      <c r="G32" s="4"/>
      <c r="I32" s="2"/>
      <c r="J32" s="3"/>
      <c r="K32" s="3"/>
      <c r="L32" s="4"/>
      <c r="M32" s="4"/>
      <c r="N32" s="4"/>
    </row>
    <row r="33" spans="1:14" x14ac:dyDescent="0.25">
      <c r="A33">
        <v>28</v>
      </c>
      <c r="B33" s="2">
        <v>42773</v>
      </c>
      <c r="C33" s="3">
        <v>193</v>
      </c>
      <c r="D33" s="3">
        <v>195</v>
      </c>
      <c r="E33" s="3">
        <v>388</v>
      </c>
      <c r="F33" s="4">
        <f t="shared" si="3"/>
        <v>28171</v>
      </c>
      <c r="G33" s="3"/>
      <c r="I33" s="2"/>
      <c r="J33" s="3"/>
      <c r="K33" s="3"/>
      <c r="L33" s="3"/>
      <c r="M33" s="4"/>
      <c r="N33" s="3"/>
    </row>
    <row r="34" spans="1:14" x14ac:dyDescent="0.25">
      <c r="A34">
        <v>29</v>
      </c>
      <c r="B34" s="2">
        <v>42774</v>
      </c>
      <c r="C34" s="3">
        <v>769</v>
      </c>
      <c r="D34" s="3">
        <v>829</v>
      </c>
      <c r="E34" s="4">
        <v>1598</v>
      </c>
      <c r="F34" s="4">
        <f t="shared" si="3"/>
        <v>29769</v>
      </c>
      <c r="G34" s="4"/>
      <c r="I34" s="2"/>
      <c r="J34" s="3"/>
      <c r="K34" s="3"/>
      <c r="L34" s="4"/>
      <c r="M34" s="4"/>
      <c r="N34" s="4"/>
    </row>
    <row r="35" spans="1:14" x14ac:dyDescent="0.25">
      <c r="A35">
        <v>30</v>
      </c>
      <c r="B35" s="2">
        <v>42775</v>
      </c>
      <c r="C35" s="3">
        <v>426</v>
      </c>
      <c r="D35" s="3">
        <v>426</v>
      </c>
      <c r="E35" s="3">
        <v>852</v>
      </c>
      <c r="F35" s="4">
        <f t="shared" si="3"/>
        <v>30621</v>
      </c>
      <c r="G35" s="3"/>
      <c r="I35" s="2"/>
      <c r="J35" s="3"/>
      <c r="K35" s="3"/>
      <c r="L35" s="3"/>
      <c r="M35" s="4"/>
      <c r="N35" s="3"/>
    </row>
    <row r="44" spans="1:14" x14ac:dyDescent="0.25">
      <c r="I44" s="55"/>
      <c r="J44" s="11"/>
    </row>
    <row r="45" spans="1:14" x14ac:dyDescent="0.25">
      <c r="I45" s="55"/>
      <c r="J45" s="11"/>
    </row>
    <row r="46" spans="1:14" x14ac:dyDescent="0.25">
      <c r="I46" s="55"/>
      <c r="J46" s="11"/>
    </row>
    <row r="47" spans="1:14" x14ac:dyDescent="0.25">
      <c r="I47" s="55"/>
      <c r="J47" s="11"/>
    </row>
    <row r="48" spans="1:14" x14ac:dyDescent="0.25">
      <c r="I48" s="55"/>
      <c r="J48" s="11"/>
    </row>
    <row r="49" spans="9:11" x14ac:dyDescent="0.25">
      <c r="I49" s="55"/>
      <c r="J49" s="11"/>
    </row>
    <row r="50" spans="9:11" x14ac:dyDescent="0.25">
      <c r="I50" s="55"/>
      <c r="J50" s="11"/>
    </row>
    <row r="51" spans="9:11" x14ac:dyDescent="0.25">
      <c r="I51" s="55"/>
      <c r="J51" s="11"/>
    </row>
    <row r="52" spans="9:11" x14ac:dyDescent="0.25">
      <c r="I52" s="55"/>
      <c r="J52" s="11"/>
    </row>
    <row r="53" spans="9:11" x14ac:dyDescent="0.25">
      <c r="I53" s="55"/>
      <c r="J53" s="11"/>
    </row>
    <row r="54" spans="9:11" x14ac:dyDescent="0.25">
      <c r="I54" s="55"/>
      <c r="J54" s="11"/>
    </row>
    <row r="55" spans="9:11" x14ac:dyDescent="0.25">
      <c r="I55" s="55"/>
      <c r="J55" s="11"/>
    </row>
    <row r="56" spans="9:11" x14ac:dyDescent="0.25">
      <c r="K56" s="8"/>
    </row>
  </sheetData>
  <mergeCells count="4">
    <mergeCell ref="B3:G3"/>
    <mergeCell ref="B5:G5"/>
    <mergeCell ref="I3:N3"/>
    <mergeCell ref="I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Penjualan</vt:lpstr>
      <vt:lpstr>Katalog</vt:lpstr>
      <vt:lpstr>Penjualan Kzt</vt:lpstr>
      <vt:lpstr>Katalog Kzt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Eru</cp:lastModifiedBy>
  <dcterms:created xsi:type="dcterms:W3CDTF">2018-07-30T07:16:13Z</dcterms:created>
  <dcterms:modified xsi:type="dcterms:W3CDTF">2018-08-14T11:09:31Z</dcterms:modified>
</cp:coreProperties>
</file>