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Assunah" sheetId="35" r:id="rId6"/>
    <sheet name="Yanyan" sheetId="12" r:id="rId7"/>
    <sheet name="Agus A" sheetId="32" r:id="rId8"/>
    <sheet name="Bentang Fashion" sheetId="55" r:id="rId9"/>
    <sheet name="Azalea" sheetId="56" r:id="rId10"/>
    <sheet name="ESP" sheetId="57" r:id="rId11"/>
    <sheet name="Imas" sheetId="18" r:id="rId12"/>
    <sheet name="Sofya" sheetId="16" r:id="rId13"/>
    <sheet name="Jarkasih" sheetId="19" r:id="rId14"/>
    <sheet name="Bambang" sheetId="30" r:id="rId15"/>
    <sheet name="Laporan" sheetId="15" r:id="rId16"/>
    <sheet name="Ghaisan" sheetId="20" r:id="rId17"/>
    <sheet name="PM" sheetId="4" r:id="rId18"/>
    <sheet name="LATIF" sheetId="29" r:id="rId19"/>
    <sheet name="Sheet3" sheetId="5" r:id="rId20"/>
    <sheet name="PYK" sheetId="21" r:id="rId21"/>
    <sheet name="Anang" sheetId="34" r:id="rId22"/>
    <sheet name="BOJES" sheetId="50" r:id="rId23"/>
    <sheet name="Aneka" sheetId="6" r:id="rId24"/>
    <sheet name="Okris" sheetId="33" r:id="rId25"/>
    <sheet name="Widya" sheetId="25" r:id="rId26"/>
    <sheet name="Aspuri" sheetId="11" r:id="rId27"/>
    <sheet name="Sambas" sheetId="40" r:id="rId28"/>
    <sheet name="Gafur" sheetId="46" r:id="rId29"/>
    <sheet name="Dudung" sheetId="41" r:id="rId30"/>
    <sheet name="Dadang S" sheetId="38" r:id="rId31"/>
    <sheet name="Heni" sheetId="42" r:id="rId32"/>
    <sheet name="Kusno" sheetId="39" r:id="rId33"/>
    <sheet name="ANDI" sheetId="47" r:id="rId34"/>
    <sheet name="Nina" sheetId="17" r:id="rId35"/>
    <sheet name="Arif Rah" sheetId="13" r:id="rId36"/>
    <sheet name="ARVAN" sheetId="48" r:id="rId37"/>
    <sheet name="Sheet5" sheetId="27" r:id="rId38"/>
    <sheet name="Dadang" sheetId="14" r:id="rId39"/>
    <sheet name="Sheet2" sheetId="9" r:id="rId40"/>
    <sheet name="Sheet1" sheetId="28" r:id="rId41"/>
    <sheet name="Sheet4" sheetId="45" r:id="rId42"/>
  </sheets>
  <definedNames>
    <definedName name="_xlnm.Print_Area" localSheetId="33">ANDI!$A$1:$J$38</definedName>
    <definedName name="_xlnm.Print_Area" localSheetId="36">ARVAN!$A$1:$J$38</definedName>
    <definedName name="_xlnm.Print_Area" localSheetId="3">Atlantis!$L$52:$M$67</definedName>
    <definedName name="_xlnm.Print_Area" localSheetId="14">Bambang!$M$41:$P$53</definedName>
    <definedName name="_xlnm.Print_Area" localSheetId="2">Bandros!$A$914:$J$921</definedName>
    <definedName name="_xlnm.Print_Area" localSheetId="22">BOJES!$A$1:$J$38</definedName>
    <definedName name="_xlnm.Print_Area" localSheetId="16">Ghaisan!$A$1:$J$126</definedName>
    <definedName name="_xlnm.Print_Area" localSheetId="1">'Indra Fashion'!$A$1:$J$7</definedName>
    <definedName name="_xlnm.Print_Area" localSheetId="13">Jarkasih!$A$1:$J$50</definedName>
    <definedName name="_xlnm.Print_Area" localSheetId="15">Laporan!$A$1:$C$24</definedName>
    <definedName name="_xlnm.Print_Area" localSheetId="17">PM!$A$1:$J$95</definedName>
    <definedName name="_xlnm.Print_Area" localSheetId="4">Sale!$L$60:$M$75</definedName>
    <definedName name="_xlnm.Print_Area" localSheetId="39">Sheet2!$A$4:$J$71</definedName>
    <definedName name="_xlnm.Print_Area" localSheetId="19">Sheet3!$A$1:$J$37</definedName>
    <definedName name="_xlnm.Print_Area" localSheetId="37">Sheet5!$A$4:$J$72</definedName>
    <definedName name="_xlnm.Print_Area" localSheetId="0">'Taufik ST'!$A$5:$J$335</definedName>
    <definedName name="_xlnm.Print_Area" localSheetId="25">Widya!$A$1:$J$25</definedName>
  </definedNames>
  <calcPr calcId="144525"/>
</workbook>
</file>

<file path=xl/calcChain.xml><?xml version="1.0" encoding="utf-8"?>
<calcChain xmlns="http://schemas.openxmlformats.org/spreadsheetml/2006/main">
  <c r="C21" i="15" l="1"/>
  <c r="J652" i="60" l="1"/>
  <c r="J650" i="60"/>
  <c r="J648" i="60"/>
  <c r="J647" i="60"/>
  <c r="J649" i="60" s="1"/>
  <c r="J651" i="60" s="1"/>
  <c r="I645" i="60"/>
  <c r="H645" i="60"/>
  <c r="G645" i="60"/>
  <c r="F645" i="60"/>
  <c r="D645" i="60"/>
  <c r="C645" i="60"/>
  <c r="L2" i="60"/>
  <c r="L1" i="60"/>
  <c r="L3" i="60" s="1"/>
  <c r="L2" i="58"/>
  <c r="L1" i="58"/>
  <c r="J653" i="60" l="1"/>
  <c r="I653" i="60" s="1"/>
  <c r="L2" i="35"/>
  <c r="L1" i="35"/>
  <c r="I2" i="60" l="1"/>
  <c r="L2" i="2"/>
  <c r="L1" i="2"/>
  <c r="L2" i="54" l="1"/>
  <c r="L1" i="54"/>
  <c r="O2" i="57" l="1"/>
  <c r="N3" i="57"/>
  <c r="M2" i="57"/>
  <c r="M1" i="57"/>
  <c r="M3" i="57" s="1"/>
  <c r="O1" i="57" l="1"/>
  <c r="M2" i="58" l="1"/>
  <c r="M1" i="58"/>
  <c r="L2" i="59" l="1"/>
  <c r="L1" i="59"/>
  <c r="L2" i="12" l="1"/>
  <c r="L1" i="12"/>
  <c r="J647" i="59" l="1"/>
  <c r="J645" i="59"/>
  <c r="J643" i="59"/>
  <c r="J642" i="59"/>
  <c r="I640" i="59"/>
  <c r="H640" i="59"/>
  <c r="G640" i="59"/>
  <c r="F640" i="59"/>
  <c r="D640" i="59"/>
  <c r="C640" i="59"/>
  <c r="L3" i="59"/>
  <c r="J644" i="59" l="1"/>
  <c r="J646" i="59" s="1"/>
  <c r="J648" i="59" s="1"/>
  <c r="I2" i="59" s="1"/>
  <c r="C7" i="15" s="1"/>
  <c r="I648" i="59" l="1"/>
  <c r="J1031" i="58" l="1"/>
  <c r="J1029" i="58"/>
  <c r="J1027" i="58"/>
  <c r="J1026" i="58"/>
  <c r="I1024" i="58"/>
  <c r="H1024" i="58"/>
  <c r="G1024" i="58"/>
  <c r="F1024" i="58"/>
  <c r="D1024" i="58"/>
  <c r="C1024" i="58"/>
  <c r="L666" i="58"/>
  <c r="L665" i="58"/>
  <c r="M3" i="58"/>
  <c r="L3" i="58"/>
  <c r="N3" i="58" l="1"/>
  <c r="J1028" i="58"/>
  <c r="J1030" i="58" s="1"/>
  <c r="J1032" i="58" s="1"/>
  <c r="I1032" i="58" l="1"/>
  <c r="I2" i="58"/>
  <c r="C8" i="15" s="1"/>
  <c r="L1" i="56"/>
  <c r="M66" i="57" l="1"/>
  <c r="M65" i="57"/>
  <c r="M67" i="57" s="1"/>
  <c r="L15" i="2" l="1"/>
  <c r="L16" i="2"/>
  <c r="L17" i="2"/>
  <c r="J208" i="57" l="1"/>
  <c r="J206" i="57"/>
  <c r="J204" i="57"/>
  <c r="J203" i="57"/>
  <c r="G201" i="57"/>
  <c r="F201" i="57"/>
  <c r="C201" i="57"/>
  <c r="J205" i="57" l="1"/>
  <c r="J207" i="57" s="1"/>
  <c r="J209" i="57" s="1"/>
  <c r="I20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3" i="55"/>
  <c r="J41" i="55"/>
  <c r="J39" i="55"/>
  <c r="J38" i="55"/>
  <c r="G36" i="55"/>
  <c r="F36" i="55"/>
  <c r="C36" i="55"/>
  <c r="J40" i="55" l="1"/>
  <c r="J42" i="55" s="1"/>
  <c r="J44" i="55" s="1"/>
  <c r="I44" i="55" s="1"/>
  <c r="I2" i="55" l="1"/>
  <c r="C9" i="15" s="1"/>
  <c r="I42" i="30" l="1"/>
  <c r="I44" i="30"/>
  <c r="I37" i="18" l="1"/>
  <c r="I39" i="18"/>
  <c r="L3" i="12" l="1"/>
  <c r="B18" i="15" l="1"/>
  <c r="B14" i="15"/>
  <c r="J334" i="54" l="1"/>
  <c r="J332" i="54"/>
  <c r="J330" i="54"/>
  <c r="J329" i="54"/>
  <c r="I327" i="54"/>
  <c r="H327" i="54"/>
  <c r="G327" i="54"/>
  <c r="F327" i="54"/>
  <c r="D327" i="54"/>
  <c r="C327" i="54"/>
  <c r="J331" i="54" l="1"/>
  <c r="J333" i="54" s="1"/>
  <c r="J335" i="54" s="1"/>
  <c r="I2" i="54" s="1"/>
  <c r="C5" i="15" s="1"/>
  <c r="L3" i="54"/>
  <c r="I335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1" i="2" l="1"/>
  <c r="I176" i="2"/>
  <c r="H176" i="2"/>
  <c r="G176" i="2"/>
  <c r="F17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3" i="2"/>
  <c r="J179" i="2"/>
  <c r="J178" i="2"/>
  <c r="D176" i="2"/>
  <c r="C17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0" i="2"/>
  <c r="J182" i="2" s="1"/>
  <c r="J184" i="2" s="1"/>
  <c r="I184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charset val="1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charset val="1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charset val="1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charset val="1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charset val="1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charset val="1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:19/08
19/08 WSID:145F1
AGUS ANDRIANTO
0000
2,136,000.00
CR
303,104,495.11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20/08/18  SETORAN TANPA BUKU BP IMAT AS-400301000897500
  5.000.000,00  166.409.272,00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<sst xmlns="http://schemas.openxmlformats.org/spreadsheetml/2006/main" count="2099" uniqueCount="205">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</sst>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left"/>
    </xf>
    <xf numFmtId="41" fontId="3" fillId="0" borderId="1" xfId="6" applyNumberFormat="1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5"/>
  <sheetViews>
    <sheetView zoomScale="85" zoomScaleNormal="85" workbookViewId="0">
      <pane ySplit="7" topLeftCell="A312" activePane="bottomLeft" state="frozen"/>
      <selection pane="bottomLeft" activeCell="M318" sqref="M31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8" t="s">
        <v>22</v>
      </c>
      <c r="G1" s="368"/>
      <c r="H1" s="368"/>
      <c r="I1" s="220" t="s">
        <v>20</v>
      </c>
      <c r="J1" s="218"/>
      <c r="L1" s="275">
        <f>SUM(D312:D321)</f>
        <v>4578965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8" t="s">
        <v>21</v>
      </c>
      <c r="G2" s="368"/>
      <c r="H2" s="368"/>
      <c r="I2" s="220">
        <f>J335*-1</f>
        <v>5257177</v>
      </c>
      <c r="J2" s="218"/>
      <c r="L2" s="276">
        <f>SUM(G312:G321)</f>
        <v>386138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4192827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9" t="s">
        <v>61</v>
      </c>
      <c r="B5" s="369"/>
      <c r="C5" s="369"/>
      <c r="D5" s="369"/>
      <c r="E5" s="369"/>
      <c r="F5" s="369"/>
      <c r="G5" s="369"/>
      <c r="H5" s="369"/>
      <c r="I5" s="369"/>
      <c r="J5" s="369"/>
      <c r="L5" s="274"/>
      <c r="M5" s="238"/>
      <c r="N5" s="238"/>
      <c r="O5" s="238"/>
    </row>
    <row r="6" spans="1:15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371" t="s">
        <v>4</v>
      </c>
      <c r="I6" s="372" t="s">
        <v>5</v>
      </c>
      <c r="J6" s="373" t="s">
        <v>6</v>
      </c>
    </row>
    <row r="7" spans="1:15" x14ac:dyDescent="0.25">
      <c r="A7" s="37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71"/>
      <c r="I7" s="372"/>
      <c r="J7" s="37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10">
        <v>43325</v>
      </c>
      <c r="B312" s="115">
        <v>180172296</v>
      </c>
      <c r="C312" s="306">
        <v>8</v>
      </c>
      <c r="D312" s="117">
        <v>813575</v>
      </c>
      <c r="E312" s="118"/>
      <c r="F312" s="120"/>
      <c r="G312" s="117"/>
      <c r="H312" s="118"/>
      <c r="I312" s="213"/>
      <c r="J312" s="117"/>
    </row>
    <row r="313" spans="1:10" ht="15.75" customHeight="1" x14ac:dyDescent="0.25">
      <c r="A313" s="210">
        <v>43325</v>
      </c>
      <c r="B313" s="115">
        <v>180172351</v>
      </c>
      <c r="C313" s="306">
        <v>3</v>
      </c>
      <c r="D313" s="117">
        <v>311675</v>
      </c>
      <c r="E313" s="118"/>
      <c r="F313" s="120"/>
      <c r="G313" s="117"/>
      <c r="H313" s="118"/>
      <c r="I313" s="213"/>
      <c r="J313" s="117"/>
    </row>
    <row r="314" spans="1:10" ht="15.75" customHeight="1" x14ac:dyDescent="0.25">
      <c r="A314" s="210">
        <v>43326</v>
      </c>
      <c r="B314" s="115">
        <v>180172415</v>
      </c>
      <c r="C314" s="306">
        <v>2</v>
      </c>
      <c r="D314" s="117">
        <v>205013</v>
      </c>
      <c r="E314" s="118">
        <v>180044836</v>
      </c>
      <c r="F314" s="120">
        <v>2</v>
      </c>
      <c r="G314" s="117">
        <v>192063</v>
      </c>
      <c r="H314" s="118"/>
      <c r="I314" s="213"/>
      <c r="J314" s="117"/>
    </row>
    <row r="315" spans="1:10" ht="15.75" customHeight="1" x14ac:dyDescent="0.25">
      <c r="A315" s="210">
        <v>43326</v>
      </c>
      <c r="B315" s="115">
        <v>180172445</v>
      </c>
      <c r="C315" s="306">
        <v>5</v>
      </c>
      <c r="D315" s="117">
        <v>493938</v>
      </c>
      <c r="E315" s="118"/>
      <c r="F315" s="120"/>
      <c r="G315" s="117"/>
      <c r="H315" s="118"/>
      <c r="I315" s="213"/>
      <c r="J315" s="117"/>
    </row>
    <row r="316" spans="1:10" ht="15.75" customHeight="1" x14ac:dyDescent="0.25">
      <c r="A316" s="210">
        <v>43327</v>
      </c>
      <c r="B316" s="115">
        <v>180172490</v>
      </c>
      <c r="C316" s="306">
        <v>6</v>
      </c>
      <c r="D316" s="117">
        <v>646800</v>
      </c>
      <c r="E316" s="118"/>
      <c r="F316" s="120"/>
      <c r="G316" s="117"/>
      <c r="H316" s="118"/>
      <c r="I316" s="213"/>
      <c r="J316" s="117"/>
    </row>
    <row r="317" spans="1:10" ht="15.75" customHeight="1" x14ac:dyDescent="0.25">
      <c r="A317" s="210">
        <v>43327</v>
      </c>
      <c r="B317" s="115">
        <v>180172552</v>
      </c>
      <c r="C317" s="306">
        <v>8</v>
      </c>
      <c r="D317" s="117">
        <v>800800</v>
      </c>
      <c r="E317" s="118"/>
      <c r="F317" s="120"/>
      <c r="G317" s="117"/>
      <c r="H317" s="118"/>
      <c r="I317" s="213"/>
      <c r="J317" s="117"/>
    </row>
    <row r="318" spans="1:10" ht="15.75" customHeight="1" x14ac:dyDescent="0.25">
      <c r="A318" s="210">
        <v>43328</v>
      </c>
      <c r="B318" s="115">
        <v>180172590</v>
      </c>
      <c r="C318" s="306">
        <v>2</v>
      </c>
      <c r="D318" s="117">
        <v>255063</v>
      </c>
      <c r="E318" s="118">
        <v>180044867</v>
      </c>
      <c r="F318" s="120">
        <v>1</v>
      </c>
      <c r="G318" s="117">
        <v>99050</v>
      </c>
      <c r="H318" s="118"/>
      <c r="I318" s="213"/>
      <c r="J318" s="117"/>
    </row>
    <row r="319" spans="1:10" ht="15.75" customHeight="1" x14ac:dyDescent="0.25">
      <c r="A319" s="210">
        <v>43328</v>
      </c>
      <c r="B319" s="115">
        <v>180172640</v>
      </c>
      <c r="C319" s="306">
        <v>2</v>
      </c>
      <c r="D319" s="117">
        <v>189088</v>
      </c>
      <c r="E319" s="118"/>
      <c r="F319" s="120"/>
      <c r="G319" s="117"/>
      <c r="H319" s="118"/>
      <c r="I319" s="213"/>
      <c r="J319" s="117"/>
    </row>
    <row r="320" spans="1:10" ht="15.75" customHeight="1" x14ac:dyDescent="0.25">
      <c r="A320" s="210">
        <v>43330</v>
      </c>
      <c r="B320" s="115">
        <v>180172706</v>
      </c>
      <c r="C320" s="306">
        <v>4</v>
      </c>
      <c r="D320" s="117">
        <v>397075</v>
      </c>
      <c r="E320" s="118">
        <v>180044890</v>
      </c>
      <c r="F320" s="120">
        <v>1</v>
      </c>
      <c r="G320" s="117">
        <v>95025</v>
      </c>
      <c r="H320" s="118"/>
      <c r="I320" s="213"/>
      <c r="J320" s="117"/>
    </row>
    <row r="321" spans="1:10" ht="15.75" customHeight="1" x14ac:dyDescent="0.25">
      <c r="A321" s="210">
        <v>43330</v>
      </c>
      <c r="B321" s="115">
        <v>180172736</v>
      </c>
      <c r="C321" s="306">
        <v>4</v>
      </c>
      <c r="D321" s="117">
        <v>465938</v>
      </c>
      <c r="E321" s="118"/>
      <c r="F321" s="120"/>
      <c r="G321" s="117"/>
      <c r="H321" s="118"/>
      <c r="I321" s="213"/>
      <c r="J321" s="117"/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x14ac:dyDescent="0.25">
      <c r="A326" s="235"/>
      <c r="B326" s="234"/>
      <c r="C326" s="12"/>
      <c r="D326" s="236"/>
      <c r="E326" s="237"/>
      <c r="F326" s="240"/>
      <c r="G326" s="236"/>
      <c r="H326" s="237"/>
      <c r="I326" s="239"/>
      <c r="J326" s="236"/>
    </row>
    <row r="327" spans="1:10" x14ac:dyDescent="0.25">
      <c r="A327" s="235"/>
      <c r="B327" s="223" t="s">
        <v>11</v>
      </c>
      <c r="C327" s="229">
        <f>SUM(C8:C326)</f>
        <v>3452</v>
      </c>
      <c r="D327" s="224">
        <f>SUM(D8:D326)</f>
        <v>362286038</v>
      </c>
      <c r="E327" s="223" t="s">
        <v>11</v>
      </c>
      <c r="F327" s="232">
        <f>SUM(F8:F326)</f>
        <v>470</v>
      </c>
      <c r="G327" s="224">
        <f>SUM(G8:G326)</f>
        <v>52002418</v>
      </c>
      <c r="H327" s="232">
        <f>SUM(H8:H326)</f>
        <v>0</v>
      </c>
      <c r="I327" s="232">
        <f>SUM(I8:I326)</f>
        <v>305026443</v>
      </c>
      <c r="J327" s="5"/>
    </row>
    <row r="328" spans="1:10" x14ac:dyDescent="0.25">
      <c r="A328" s="235"/>
      <c r="B328" s="223"/>
      <c r="C328" s="229"/>
      <c r="D328" s="224"/>
      <c r="E328" s="223"/>
      <c r="F328" s="232"/>
      <c r="G328" s="224"/>
      <c r="H328" s="232"/>
      <c r="I328" s="232"/>
      <c r="J328" s="5"/>
    </row>
    <row r="329" spans="1:10" x14ac:dyDescent="0.25">
      <c r="A329" s="225"/>
      <c r="B329" s="226"/>
      <c r="C329" s="12"/>
      <c r="D329" s="236"/>
      <c r="E329" s="223"/>
      <c r="F329" s="240"/>
      <c r="G329" s="374" t="s">
        <v>12</v>
      </c>
      <c r="H329" s="374"/>
      <c r="I329" s="239"/>
      <c r="J329" s="227">
        <f>SUM(D8:D326)</f>
        <v>362286038</v>
      </c>
    </row>
    <row r="330" spans="1:10" x14ac:dyDescent="0.25">
      <c r="A330" s="235"/>
      <c r="B330" s="234"/>
      <c r="C330" s="12"/>
      <c r="D330" s="236"/>
      <c r="E330" s="237"/>
      <c r="F330" s="240"/>
      <c r="G330" s="374" t="s">
        <v>13</v>
      </c>
      <c r="H330" s="374"/>
      <c r="I330" s="239"/>
      <c r="J330" s="227">
        <f>SUM(G8:G326)</f>
        <v>52002418</v>
      </c>
    </row>
    <row r="331" spans="1:10" x14ac:dyDescent="0.25">
      <c r="A331" s="228"/>
      <c r="B331" s="237"/>
      <c r="C331" s="12"/>
      <c r="D331" s="236"/>
      <c r="E331" s="237"/>
      <c r="F331" s="240"/>
      <c r="G331" s="374" t="s">
        <v>14</v>
      </c>
      <c r="H331" s="374"/>
      <c r="I331" s="41"/>
      <c r="J331" s="229">
        <f>J329-J330</f>
        <v>310283620</v>
      </c>
    </row>
    <row r="332" spans="1:10" x14ac:dyDescent="0.25">
      <c r="A332" s="235"/>
      <c r="B332" s="230"/>
      <c r="C332" s="12"/>
      <c r="D332" s="231"/>
      <c r="E332" s="237"/>
      <c r="F332" s="240"/>
      <c r="G332" s="374" t="s">
        <v>15</v>
      </c>
      <c r="H332" s="374"/>
      <c r="I332" s="239"/>
      <c r="J332" s="227">
        <f>SUM(H8:H326)</f>
        <v>0</v>
      </c>
    </row>
    <row r="333" spans="1:10" x14ac:dyDescent="0.25">
      <c r="A333" s="235"/>
      <c r="B333" s="230"/>
      <c r="C333" s="12"/>
      <c r="D333" s="231"/>
      <c r="E333" s="237"/>
      <c r="F333" s="240"/>
      <c r="G333" s="374" t="s">
        <v>16</v>
      </c>
      <c r="H333" s="374"/>
      <c r="I333" s="239"/>
      <c r="J333" s="227">
        <f>J331+J332</f>
        <v>310283620</v>
      </c>
    </row>
    <row r="334" spans="1:10" x14ac:dyDescent="0.25">
      <c r="A334" s="235"/>
      <c r="B334" s="230"/>
      <c r="C334" s="12"/>
      <c r="D334" s="231"/>
      <c r="E334" s="237"/>
      <c r="F334" s="240"/>
      <c r="G334" s="374" t="s">
        <v>5</v>
      </c>
      <c r="H334" s="374"/>
      <c r="I334" s="239"/>
      <c r="J334" s="227">
        <f>SUM(I8:I326)</f>
        <v>305026443</v>
      </c>
    </row>
    <row r="335" spans="1:10" x14ac:dyDescent="0.25">
      <c r="A335" s="235"/>
      <c r="B335" s="230"/>
      <c r="C335" s="12"/>
      <c r="D335" s="231"/>
      <c r="E335" s="237"/>
      <c r="F335" s="240"/>
      <c r="G335" s="374" t="s">
        <v>32</v>
      </c>
      <c r="H335" s="374"/>
      <c r="I335" s="240" t="str">
        <f>IF(J335&gt;0,"SALDO",IF(J335&lt;0,"PIUTANG",IF(J335=0,"LUNAS")))</f>
        <v>PIUTANG</v>
      </c>
      <c r="J335" s="227">
        <f>J334-J333</f>
        <v>-5257177</v>
      </c>
    </row>
  </sheetData>
  <mergeCells count="15">
    <mergeCell ref="G335:H335"/>
    <mergeCell ref="G329:H329"/>
    <mergeCell ref="G330:H330"/>
    <mergeCell ref="G331:H331"/>
    <mergeCell ref="G332:H332"/>
    <mergeCell ref="G333:H333"/>
    <mergeCell ref="G334:H33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4"/>
  <sheetViews>
    <sheetView workbookViewId="0">
      <pane ySplit="7" topLeftCell="A165" activePane="bottomLeft" state="frozen"/>
      <selection pane="bottomLeft" activeCell="B173" sqref="B17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8" t="s">
        <v>22</v>
      </c>
      <c r="G1" s="368"/>
      <c r="H1" s="368"/>
      <c r="I1" s="42" t="s">
        <v>20</v>
      </c>
      <c r="J1" s="20"/>
      <c r="L1" s="277">
        <f>SUM(D168:D170)</f>
        <v>646013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J184*-1</f>
        <v>1180786</v>
      </c>
      <c r="J2" s="20"/>
      <c r="L2" s="277">
        <f>SUM(G168:G170)</f>
        <v>354813</v>
      </c>
    </row>
    <row r="3" spans="1:18" s="233" customFormat="1" x14ac:dyDescent="0.25">
      <c r="A3" s="218" t="s">
        <v>116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/>
      <c r="N3" s="219">
        <f>I2-L3</f>
        <v>889586</v>
      </c>
      <c r="O3" s="219"/>
      <c r="P3" s="219"/>
      <c r="Q3" s="219"/>
      <c r="R3" s="219"/>
    </row>
    <row r="5" spans="1:18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</row>
    <row r="6" spans="1:18" x14ac:dyDescent="0.25">
      <c r="A6" s="375" t="s">
        <v>2</v>
      </c>
      <c r="B6" s="371" t="s">
        <v>3</v>
      </c>
      <c r="C6" s="371"/>
      <c r="D6" s="371"/>
      <c r="E6" s="371"/>
      <c r="F6" s="371"/>
      <c r="G6" s="371"/>
      <c r="H6" s="376" t="s">
        <v>4</v>
      </c>
      <c r="I6" s="372" t="s">
        <v>5</v>
      </c>
      <c r="J6" s="373" t="s">
        <v>6</v>
      </c>
    </row>
    <row r="7" spans="1:18" x14ac:dyDescent="0.25">
      <c r="A7" s="37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6"/>
      <c r="I7" s="372"/>
      <c r="J7" s="37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184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184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/>
      <c r="B174" s="234"/>
      <c r="C174" s="240"/>
      <c r="D174" s="236"/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x14ac:dyDescent="0.25">
      <c r="A175" s="162"/>
      <c r="B175" s="3"/>
      <c r="C175" s="40"/>
      <c r="D175" s="6"/>
      <c r="E175" s="7"/>
      <c r="F175" s="40"/>
      <c r="G175" s="6"/>
      <c r="H175" s="39"/>
      <c r="I175" s="39"/>
      <c r="J175" s="6"/>
    </row>
    <row r="176" spans="1:18" x14ac:dyDescent="0.25">
      <c r="A176" s="162"/>
      <c r="B176" s="8" t="s">
        <v>11</v>
      </c>
      <c r="C176" s="77">
        <f>SUM(C8:C175)</f>
        <v>974</v>
      </c>
      <c r="D176" s="9">
        <f>SUM(D8:D175)</f>
        <v>105396500</v>
      </c>
      <c r="E176" s="8" t="s">
        <v>11</v>
      </c>
      <c r="F176" s="77">
        <f>SUM(F8:F175)</f>
        <v>81</v>
      </c>
      <c r="G176" s="5">
        <f>SUM(G8:G175)</f>
        <v>18477862</v>
      </c>
      <c r="H176" s="40">
        <f>SUM(H8:H175)</f>
        <v>0</v>
      </c>
      <c r="I176" s="40">
        <f>SUM(I8:I175)</f>
        <v>85737852</v>
      </c>
      <c r="J176" s="5"/>
    </row>
    <row r="177" spans="1:10" x14ac:dyDescent="0.25">
      <c r="A177" s="162"/>
      <c r="B177" s="8"/>
      <c r="C177" s="77"/>
      <c r="D177" s="9"/>
      <c r="E177" s="8"/>
      <c r="F177" s="77"/>
      <c r="G177" s="5"/>
      <c r="H177" s="40"/>
      <c r="I177" s="40"/>
      <c r="J177" s="5"/>
    </row>
    <row r="178" spans="1:10" x14ac:dyDescent="0.25">
      <c r="A178" s="163"/>
      <c r="B178" s="11"/>
      <c r="C178" s="40"/>
      <c r="D178" s="6"/>
      <c r="E178" s="8"/>
      <c r="F178" s="40"/>
      <c r="G178" s="374" t="s">
        <v>12</v>
      </c>
      <c r="H178" s="374"/>
      <c r="I178" s="39"/>
      <c r="J178" s="13">
        <f>SUM(D8:D175)</f>
        <v>105396500</v>
      </c>
    </row>
    <row r="179" spans="1:10" x14ac:dyDescent="0.25">
      <c r="A179" s="162"/>
      <c r="B179" s="3"/>
      <c r="C179" s="40"/>
      <c r="D179" s="6"/>
      <c r="E179" s="7"/>
      <c r="F179" s="40"/>
      <c r="G179" s="374" t="s">
        <v>13</v>
      </c>
      <c r="H179" s="374"/>
      <c r="I179" s="39"/>
      <c r="J179" s="13">
        <f>SUM(G8:G175)</f>
        <v>18477862</v>
      </c>
    </row>
    <row r="180" spans="1:10" x14ac:dyDescent="0.25">
      <c r="A180" s="164"/>
      <c r="B180" s="7"/>
      <c r="C180" s="40"/>
      <c r="D180" s="6"/>
      <c r="E180" s="7"/>
      <c r="F180" s="40"/>
      <c r="G180" s="374" t="s">
        <v>14</v>
      </c>
      <c r="H180" s="374"/>
      <c r="I180" s="41"/>
      <c r="J180" s="15">
        <f>J178-J179</f>
        <v>86918638</v>
      </c>
    </row>
    <row r="181" spans="1:10" x14ac:dyDescent="0.25">
      <c r="A181" s="162"/>
      <c r="B181" s="16"/>
      <c r="C181" s="40"/>
      <c r="D181" s="17"/>
      <c r="E181" s="7"/>
      <c r="F181" s="40"/>
      <c r="G181" s="374" t="s">
        <v>15</v>
      </c>
      <c r="H181" s="374"/>
      <c r="I181" s="39"/>
      <c r="J181" s="13">
        <f>SUM(H8:H175)</f>
        <v>0</v>
      </c>
    </row>
    <row r="182" spans="1:10" x14ac:dyDescent="0.25">
      <c r="A182" s="162"/>
      <c r="B182" s="16"/>
      <c r="C182" s="40"/>
      <c r="D182" s="17"/>
      <c r="E182" s="7"/>
      <c r="F182" s="40"/>
      <c r="G182" s="374" t="s">
        <v>16</v>
      </c>
      <c r="H182" s="374"/>
      <c r="I182" s="39"/>
      <c r="J182" s="13">
        <f>J180+J181</f>
        <v>86918638</v>
      </c>
    </row>
    <row r="183" spans="1:10" x14ac:dyDescent="0.25">
      <c r="A183" s="162"/>
      <c r="B183" s="16"/>
      <c r="C183" s="40"/>
      <c r="D183" s="17"/>
      <c r="E183" s="7"/>
      <c r="F183" s="40"/>
      <c r="G183" s="374" t="s">
        <v>5</v>
      </c>
      <c r="H183" s="374"/>
      <c r="I183" s="39"/>
      <c r="J183" s="13">
        <f>SUM(I8:I175)</f>
        <v>85737852</v>
      </c>
    </row>
    <row r="184" spans="1:10" x14ac:dyDescent="0.25">
      <c r="A184" s="162"/>
      <c r="B184" s="16"/>
      <c r="C184" s="40"/>
      <c r="D184" s="17"/>
      <c r="E184" s="7"/>
      <c r="F184" s="40"/>
      <c r="G184" s="374" t="s">
        <v>32</v>
      </c>
      <c r="H184" s="374"/>
      <c r="I184" s="40" t="str">
        <f>IF(J184&gt;0,"SALDO",IF(J184&lt;0,"PIUTANG",IF(J184=0,"LUNAS")))</f>
        <v>PIUTANG</v>
      </c>
      <c r="J184" s="13">
        <f>J183-J182</f>
        <v>-1180786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3:H183"/>
    <mergeCell ref="G184:H184"/>
    <mergeCell ref="G178:H178"/>
    <mergeCell ref="G179:H179"/>
    <mergeCell ref="G180:H180"/>
    <mergeCell ref="G181:H181"/>
    <mergeCell ref="G182:H18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32"/>
  <sheetViews>
    <sheetView workbookViewId="0">
      <pane ySplit="7" topLeftCell="A1007" activePane="bottomLeft" state="frozen"/>
      <selection pane="bottomLeft" activeCell="J1016" sqref="J101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194</v>
      </c>
      <c r="D1" s="218"/>
      <c r="E1" s="22"/>
      <c r="F1" s="72" t="s">
        <v>195</v>
      </c>
      <c r="G1" s="72"/>
      <c r="H1" s="72" t="s">
        <v>196</v>
      </c>
      <c r="I1" s="42" t="s">
        <v>27</v>
      </c>
      <c r="J1" s="218"/>
      <c r="L1" s="219">
        <f>SUM(D1005:D1011)</f>
        <v>7459552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197</v>
      </c>
      <c r="G2" s="72"/>
      <c r="H2" s="72" t="s">
        <v>196</v>
      </c>
      <c r="I2" s="220">
        <f>J1032*-1</f>
        <v>3085339</v>
      </c>
      <c r="J2" s="218"/>
      <c r="L2" s="219">
        <f>SUM(G1005:G1011)</f>
        <v>1214938</v>
      </c>
      <c r="M2" s="219">
        <f>SUM(G981:G989)</f>
        <v>175263</v>
      </c>
    </row>
    <row r="3" spans="1:18" x14ac:dyDescent="0.25">
      <c r="A3" s="218" t="s">
        <v>116</v>
      </c>
      <c r="B3" s="218"/>
      <c r="C3" s="221" t="s">
        <v>198</v>
      </c>
      <c r="D3" s="218"/>
      <c r="E3" s="22"/>
      <c r="F3" s="319" t="s">
        <v>118</v>
      </c>
      <c r="G3" s="319"/>
      <c r="H3" s="319" t="s">
        <v>196</v>
      </c>
      <c r="I3" s="278" t="s">
        <v>199</v>
      </c>
      <c r="J3" s="218"/>
      <c r="L3" s="219">
        <f>L1-L2</f>
        <v>6244614</v>
      </c>
      <c r="M3" s="219">
        <f>M1-M2</f>
        <v>9449563</v>
      </c>
      <c r="N3" s="219">
        <f>L3+M3</f>
        <v>15694177</v>
      </c>
    </row>
    <row r="4" spans="1:18" x14ac:dyDescent="0.25">
      <c r="L4" s="233"/>
    </row>
    <row r="5" spans="1:18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</row>
    <row r="6" spans="1:18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379" t="s">
        <v>4</v>
      </c>
      <c r="I6" s="381" t="s">
        <v>5</v>
      </c>
      <c r="J6" s="383" t="s">
        <v>6</v>
      </c>
    </row>
    <row r="7" spans="1:18" x14ac:dyDescent="0.25">
      <c r="A7" s="37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0"/>
      <c r="I7" s="382"/>
      <c r="J7" s="384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98">
        <v>43333</v>
      </c>
      <c r="B1012" s="99">
        <v>180172917</v>
      </c>
      <c r="C1012" s="100">
        <v>9</v>
      </c>
      <c r="D1012" s="34">
        <v>831338</v>
      </c>
      <c r="E1012" s="99">
        <v>180044927</v>
      </c>
      <c r="F1012" s="100">
        <v>6</v>
      </c>
      <c r="G1012" s="34">
        <v>570763</v>
      </c>
      <c r="H1012" s="102"/>
      <c r="I1012" s="102"/>
      <c r="J1012" s="34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98">
        <v>43333</v>
      </c>
      <c r="B1013" s="99">
        <v>180172918</v>
      </c>
      <c r="C1013" s="100">
        <v>4</v>
      </c>
      <c r="D1013" s="34">
        <v>507500</v>
      </c>
      <c r="E1013" s="99">
        <v>180044939</v>
      </c>
      <c r="F1013" s="100">
        <v>3</v>
      </c>
      <c r="G1013" s="34">
        <v>377738</v>
      </c>
      <c r="H1013" s="102"/>
      <c r="I1013" s="102"/>
      <c r="J1013" s="34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98">
        <v>43333</v>
      </c>
      <c r="B1014" s="99">
        <v>180172925</v>
      </c>
      <c r="C1014" s="100">
        <v>5</v>
      </c>
      <c r="D1014" s="34">
        <v>401800</v>
      </c>
      <c r="E1014" s="99"/>
      <c r="F1014" s="100"/>
      <c r="G1014" s="34"/>
      <c r="H1014" s="102"/>
      <c r="I1014" s="102"/>
      <c r="J1014" s="34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98">
        <v>43333</v>
      </c>
      <c r="B1015" s="99">
        <v>180172931</v>
      </c>
      <c r="C1015" s="100">
        <v>5</v>
      </c>
      <c r="D1015" s="34">
        <v>636388</v>
      </c>
      <c r="E1015" s="99"/>
      <c r="F1015" s="100"/>
      <c r="G1015" s="34"/>
      <c r="H1015" s="102"/>
      <c r="I1015" s="102"/>
      <c r="J1015" s="34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98">
        <v>43333</v>
      </c>
      <c r="B1016" s="99">
        <v>180172949</v>
      </c>
      <c r="C1016" s="100">
        <v>9</v>
      </c>
      <c r="D1016" s="34">
        <v>828363</v>
      </c>
      <c r="E1016" s="99"/>
      <c r="F1016" s="100"/>
      <c r="G1016" s="34"/>
      <c r="H1016" s="102"/>
      <c r="I1016" s="102"/>
      <c r="J1016" s="34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98">
        <v>43333</v>
      </c>
      <c r="B1017" s="99">
        <v>180172957</v>
      </c>
      <c r="C1017" s="100">
        <v>4</v>
      </c>
      <c r="D1017" s="34">
        <v>385088</v>
      </c>
      <c r="E1017" s="99"/>
      <c r="F1017" s="100"/>
      <c r="G1017" s="34"/>
      <c r="H1017" s="102"/>
      <c r="I1017" s="102"/>
      <c r="J1017" s="34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98">
        <v>43333</v>
      </c>
      <c r="B1018" s="99">
        <v>180172963</v>
      </c>
      <c r="C1018" s="100">
        <v>1</v>
      </c>
      <c r="D1018" s="34">
        <v>79625</v>
      </c>
      <c r="E1018" s="99"/>
      <c r="F1018" s="100"/>
      <c r="G1018" s="34"/>
      <c r="H1018" s="102"/>
      <c r="I1018" s="102"/>
      <c r="J1018" s="34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98">
        <v>43333</v>
      </c>
      <c r="B1019" s="99">
        <v>180172976</v>
      </c>
      <c r="C1019" s="100">
        <v>2</v>
      </c>
      <c r="D1019" s="34">
        <v>207900</v>
      </c>
      <c r="E1019" s="99"/>
      <c r="F1019" s="100"/>
      <c r="G1019" s="34"/>
      <c r="H1019" s="102"/>
      <c r="I1019" s="102"/>
      <c r="J1019" s="34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98">
        <v>43333</v>
      </c>
      <c r="B1020" s="99">
        <v>180172987</v>
      </c>
      <c r="C1020" s="100">
        <v>1</v>
      </c>
      <c r="D1020" s="34">
        <v>155838</v>
      </c>
      <c r="E1020" s="99"/>
      <c r="F1020" s="100"/>
      <c r="G1020" s="34"/>
      <c r="H1020" s="102"/>
      <c r="I1020" s="102"/>
      <c r="J1020" s="34"/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98"/>
      <c r="B1021" s="99"/>
      <c r="C1021" s="100"/>
      <c r="D1021" s="34"/>
      <c r="E1021" s="99"/>
      <c r="F1021" s="100"/>
      <c r="G1021" s="34"/>
      <c r="H1021" s="102"/>
      <c r="I1021" s="102"/>
      <c r="J1021" s="34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98"/>
      <c r="B1022" s="99"/>
      <c r="C1022" s="100"/>
      <c r="D1022" s="34"/>
      <c r="E1022" s="99"/>
      <c r="F1022" s="100"/>
      <c r="G1022" s="34"/>
      <c r="H1022" s="102"/>
      <c r="I1022" s="102"/>
      <c r="J1022" s="34"/>
      <c r="K1022" s="138"/>
      <c r="L1022" s="138"/>
      <c r="M1022" s="138"/>
      <c r="N1022" s="138"/>
      <c r="O1022" s="138"/>
      <c r="P1022" s="138"/>
      <c r="Q1022" s="138"/>
      <c r="R1022" s="138"/>
    </row>
    <row r="1023" spans="1:18" x14ac:dyDescent="0.25">
      <c r="A1023" s="235"/>
      <c r="B1023" s="234"/>
      <c r="C1023" s="240"/>
      <c r="D1023" s="236"/>
      <c r="E1023" s="234"/>
      <c r="F1023" s="240"/>
      <c r="G1023" s="236"/>
      <c r="H1023" s="239"/>
      <c r="I1023" s="239"/>
      <c r="J1023" s="236"/>
    </row>
    <row r="1024" spans="1:18" s="218" customFormat="1" x14ac:dyDescent="0.25">
      <c r="A1024" s="226"/>
      <c r="B1024" s="223" t="s">
        <v>11</v>
      </c>
      <c r="C1024" s="232">
        <f>SUM(C8:C1023)</f>
        <v>11194</v>
      </c>
      <c r="D1024" s="224">
        <f>SUM(D8:D1023)</f>
        <v>1214405584</v>
      </c>
      <c r="E1024" s="223" t="s">
        <v>11</v>
      </c>
      <c r="F1024" s="232">
        <f>SUM(F8:F1023)</f>
        <v>1136</v>
      </c>
      <c r="G1024" s="224">
        <f>SUM(G8:G1023)</f>
        <v>124171907</v>
      </c>
      <c r="H1024" s="232">
        <f>SUM(H8:H1023)</f>
        <v>0</v>
      </c>
      <c r="I1024" s="232">
        <f>SUM(I8:I1023)</f>
        <v>1087148338</v>
      </c>
      <c r="J1024" s="224"/>
      <c r="K1024" s="220"/>
      <c r="L1024" s="220"/>
      <c r="M1024" s="220"/>
      <c r="N1024" s="220"/>
      <c r="O1024" s="220"/>
      <c r="P1024" s="220"/>
      <c r="Q1024" s="220"/>
      <c r="R1024" s="220"/>
    </row>
    <row r="1025" spans="1:18" s="218" customFormat="1" x14ac:dyDescent="0.25">
      <c r="A1025" s="226"/>
      <c r="B1025" s="223"/>
      <c r="C1025" s="232"/>
      <c r="D1025" s="224"/>
      <c r="E1025" s="223"/>
      <c r="F1025" s="232"/>
      <c r="G1025" s="224"/>
      <c r="H1025" s="232"/>
      <c r="I1025" s="232"/>
      <c r="J1025" s="224"/>
      <c r="K1025" s="220"/>
      <c r="M1025" s="220"/>
      <c r="N1025" s="220"/>
      <c r="O1025" s="220"/>
      <c r="P1025" s="220"/>
      <c r="Q1025" s="220"/>
      <c r="R1025" s="220"/>
    </row>
    <row r="1026" spans="1:18" x14ac:dyDescent="0.25">
      <c r="A1026" s="225"/>
      <c r="B1026" s="226"/>
      <c r="C1026" s="240"/>
      <c r="D1026" s="236"/>
      <c r="E1026" s="223"/>
      <c r="F1026" s="240"/>
      <c r="G1026" s="377" t="s">
        <v>12</v>
      </c>
      <c r="H1026" s="378"/>
      <c r="I1026" s="236"/>
      <c r="J1026" s="227">
        <f>SUM(D8:D1023)</f>
        <v>1214405584</v>
      </c>
      <c r="P1026" s="220"/>
      <c r="Q1026" s="220"/>
      <c r="R1026" s="233"/>
    </row>
    <row r="1027" spans="1:18" x14ac:dyDescent="0.25">
      <c r="A1027" s="235"/>
      <c r="B1027" s="234"/>
      <c r="C1027" s="240"/>
      <c r="D1027" s="236"/>
      <c r="E1027" s="234"/>
      <c r="F1027" s="240"/>
      <c r="G1027" s="377" t="s">
        <v>13</v>
      </c>
      <c r="H1027" s="378"/>
      <c r="I1027" s="237"/>
      <c r="J1027" s="227">
        <f>SUM(G8:G1023)</f>
        <v>124171907</v>
      </c>
      <c r="R1027" s="233"/>
    </row>
    <row r="1028" spans="1:18" x14ac:dyDescent="0.25">
      <c r="A1028" s="228"/>
      <c r="B1028" s="237"/>
      <c r="C1028" s="240"/>
      <c r="D1028" s="236"/>
      <c r="E1028" s="234"/>
      <c r="F1028" s="240"/>
      <c r="G1028" s="377" t="s">
        <v>14</v>
      </c>
      <c r="H1028" s="378"/>
      <c r="I1028" s="229"/>
      <c r="J1028" s="229">
        <f>J1026-J1027</f>
        <v>1090233677</v>
      </c>
      <c r="L1028" s="220"/>
      <c r="R1028" s="233"/>
    </row>
    <row r="1029" spans="1:18" x14ac:dyDescent="0.25">
      <c r="A1029" s="235"/>
      <c r="B1029" s="230"/>
      <c r="C1029" s="240"/>
      <c r="D1029" s="231"/>
      <c r="E1029" s="234"/>
      <c r="F1029" s="240"/>
      <c r="G1029" s="377" t="s">
        <v>15</v>
      </c>
      <c r="H1029" s="378"/>
      <c r="I1029" s="237"/>
      <c r="J1029" s="227">
        <f>SUM(H8:H1023)</f>
        <v>0</v>
      </c>
      <c r="R1029" s="233"/>
    </row>
    <row r="1030" spans="1:18" x14ac:dyDescent="0.25">
      <c r="A1030" s="235"/>
      <c r="B1030" s="230"/>
      <c r="C1030" s="240"/>
      <c r="D1030" s="231"/>
      <c r="E1030" s="234"/>
      <c r="F1030" s="240"/>
      <c r="G1030" s="377" t="s">
        <v>16</v>
      </c>
      <c r="H1030" s="378"/>
      <c r="I1030" s="237"/>
      <c r="J1030" s="227">
        <f>J1028+J1029</f>
        <v>1090233677</v>
      </c>
      <c r="R1030" s="233"/>
    </row>
    <row r="1031" spans="1:18" x14ac:dyDescent="0.25">
      <c r="A1031" s="235"/>
      <c r="B1031" s="230"/>
      <c r="C1031" s="240"/>
      <c r="D1031" s="231"/>
      <c r="E1031" s="234"/>
      <c r="F1031" s="240"/>
      <c r="G1031" s="377" t="s">
        <v>5</v>
      </c>
      <c r="H1031" s="378"/>
      <c r="I1031" s="237"/>
      <c r="J1031" s="227">
        <f>SUM(I8:I1023)</f>
        <v>1087148338</v>
      </c>
      <c r="R1031" s="233"/>
    </row>
    <row r="1032" spans="1:18" x14ac:dyDescent="0.25">
      <c r="A1032" s="235"/>
      <c r="B1032" s="230"/>
      <c r="C1032" s="240"/>
      <c r="D1032" s="231"/>
      <c r="E1032" s="234"/>
      <c r="F1032" s="240"/>
      <c r="G1032" s="377" t="s">
        <v>32</v>
      </c>
      <c r="H1032" s="378"/>
      <c r="I1032" s="234" t="str">
        <f>IF(J1032&gt;0,"SALDO",IF(J1032&lt;0,"PIUTANG",IF(J1032=0,"LUNAS")))</f>
        <v>PIUTANG</v>
      </c>
      <c r="J1032" s="227">
        <f>J1031-J1030</f>
        <v>-3085339</v>
      </c>
      <c r="R1032" s="233"/>
    </row>
  </sheetData>
  <mergeCells count="13">
    <mergeCell ref="A5:J5"/>
    <mergeCell ref="A6:A7"/>
    <mergeCell ref="B6:G6"/>
    <mergeCell ref="H6:H7"/>
    <mergeCell ref="I6:I7"/>
    <mergeCell ref="J6:J7"/>
    <mergeCell ref="G1032:H1032"/>
    <mergeCell ref="G1026:H1026"/>
    <mergeCell ref="G1027:H1027"/>
    <mergeCell ref="G1028:H1028"/>
    <mergeCell ref="G1029:H1029"/>
    <mergeCell ref="G1030:H1030"/>
    <mergeCell ref="G1031:H1031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49"/>
  <sheetViews>
    <sheetView zoomScaleNormal="100" workbookViewId="0">
      <pane ySplit="6" topLeftCell="A627" activePane="bottomLeft" state="frozen"/>
      <selection pane="bottomLeft" activeCell="B634" sqref="B63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200</v>
      </c>
      <c r="D1" s="324"/>
      <c r="E1" s="324"/>
      <c r="F1" s="386" t="s">
        <v>22</v>
      </c>
      <c r="G1" s="386"/>
      <c r="H1" s="386"/>
      <c r="I1" s="326" t="s">
        <v>27</v>
      </c>
      <c r="J1" s="324"/>
      <c r="L1" s="327">
        <f>SUM(D619:D619)</f>
        <v>1155875</v>
      </c>
      <c r="O1" s="233" t="s">
        <v>201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6" t="s">
        <v>21</v>
      </c>
      <c r="G2" s="386"/>
      <c r="H2" s="386"/>
      <c r="I2" s="326">
        <f>J648*-1</f>
        <v>4554</v>
      </c>
      <c r="J2" s="324"/>
      <c r="L2" s="327">
        <f>SUM(G619:G619)</f>
        <v>118038</v>
      </c>
      <c r="O2" s="233" t="s">
        <v>202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87"/>
      <c r="B4" s="388"/>
      <c r="C4" s="388"/>
      <c r="D4" s="388"/>
      <c r="E4" s="388"/>
      <c r="F4" s="388"/>
      <c r="G4" s="388"/>
      <c r="H4" s="388"/>
      <c r="I4" s="388"/>
      <c r="J4" s="389"/>
    </row>
    <row r="5" spans="1:16" x14ac:dyDescent="0.25">
      <c r="A5" s="390" t="s">
        <v>2</v>
      </c>
      <c r="B5" s="392" t="s">
        <v>3</v>
      </c>
      <c r="C5" s="393"/>
      <c r="D5" s="393"/>
      <c r="E5" s="393"/>
      <c r="F5" s="393"/>
      <c r="G5" s="394"/>
      <c r="H5" s="395" t="s">
        <v>4</v>
      </c>
      <c r="I5" s="397" t="s">
        <v>5</v>
      </c>
      <c r="J5" s="399" t="s">
        <v>6</v>
      </c>
    </row>
    <row r="6" spans="1:16" x14ac:dyDescent="0.25">
      <c r="A6" s="39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6"/>
      <c r="I6" s="398"/>
      <c r="J6" s="40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9">
        <v>43333</v>
      </c>
      <c r="B632" s="340">
        <v>180172937</v>
      </c>
      <c r="C632" s="341">
        <v>3</v>
      </c>
      <c r="D632" s="342">
        <v>400925</v>
      </c>
      <c r="E632" s="343">
        <v>180044928</v>
      </c>
      <c r="F632" s="341">
        <v>7</v>
      </c>
      <c r="G632" s="342">
        <v>614950</v>
      </c>
      <c r="H632" s="343"/>
      <c r="I632" s="344"/>
      <c r="J632" s="364"/>
      <c r="K632" s="328"/>
      <c r="L632" s="328"/>
      <c r="M632" s="328"/>
      <c r="N632" s="328"/>
      <c r="O632" s="366"/>
      <c r="P632" s="366"/>
    </row>
    <row r="633" spans="1:16" x14ac:dyDescent="0.25">
      <c r="A633" s="339">
        <v>43333</v>
      </c>
      <c r="B633" s="340">
        <v>180172938</v>
      </c>
      <c r="C633" s="341">
        <v>1</v>
      </c>
      <c r="D633" s="342">
        <v>120575</v>
      </c>
      <c r="E633" s="343"/>
      <c r="F633" s="341"/>
      <c r="G633" s="342"/>
      <c r="H633" s="343"/>
      <c r="I633" s="344"/>
      <c r="J633" s="364"/>
      <c r="K633" s="328"/>
      <c r="L633" s="328"/>
      <c r="M633" s="328"/>
      <c r="N633" s="328"/>
      <c r="O633" s="366"/>
      <c r="P633" s="366"/>
    </row>
    <row r="634" spans="1:16" x14ac:dyDescent="0.25">
      <c r="A634" s="339">
        <v>43333</v>
      </c>
      <c r="B634" s="340">
        <v>180172978</v>
      </c>
      <c r="C634" s="341">
        <v>1</v>
      </c>
      <c r="D634" s="342">
        <v>98000</v>
      </c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45"/>
      <c r="B639" s="346"/>
      <c r="C639" s="347"/>
      <c r="D639" s="342"/>
      <c r="E639" s="348"/>
      <c r="F639" s="347"/>
      <c r="G639" s="349"/>
      <c r="H639" s="348"/>
      <c r="I639" s="350"/>
      <c r="J639" s="349"/>
      <c r="K639" s="328"/>
      <c r="L639" s="328"/>
      <c r="M639" s="328"/>
      <c r="N639" s="328"/>
      <c r="O639" s="366"/>
      <c r="P639" s="366"/>
    </row>
    <row r="640" spans="1:16" x14ac:dyDescent="0.25">
      <c r="A640" s="345"/>
      <c r="B640" s="351" t="s">
        <v>11</v>
      </c>
      <c r="C640" s="352">
        <f>SUM(C7:C639)</f>
        <v>4503</v>
      </c>
      <c r="D640" s="353">
        <f>SUM(D7:D639)</f>
        <v>445722709</v>
      </c>
      <c r="E640" s="351" t="s">
        <v>11</v>
      </c>
      <c r="F640" s="352">
        <f>SUM(F7:F639)</f>
        <v>1132</v>
      </c>
      <c r="G640" s="353">
        <f>SUM(G7:G639)</f>
        <v>116284042</v>
      </c>
      <c r="H640" s="353">
        <f>SUM(H7:H639)</f>
        <v>0</v>
      </c>
      <c r="I640" s="352">
        <f>SUM(I7:I639)</f>
        <v>329434113</v>
      </c>
      <c r="J640" s="354"/>
      <c r="K640" s="328"/>
      <c r="L640" s="328"/>
      <c r="M640" s="328"/>
      <c r="N640" s="328"/>
      <c r="O640" s="366"/>
      <c r="P640" s="366"/>
    </row>
    <row r="641" spans="1:16" x14ac:dyDescent="0.25">
      <c r="A641" s="345"/>
      <c r="B641" s="351"/>
      <c r="C641" s="352"/>
      <c r="D641" s="353"/>
      <c r="E641" s="351"/>
      <c r="F641" s="352"/>
      <c r="G641" s="354"/>
      <c r="H641" s="346"/>
      <c r="I641" s="347"/>
      <c r="J641" s="354"/>
      <c r="K641" s="328"/>
      <c r="L641" s="328"/>
      <c r="M641" s="328"/>
      <c r="N641" s="328"/>
      <c r="O641" s="366"/>
      <c r="P641" s="366"/>
    </row>
    <row r="642" spans="1:16" x14ac:dyDescent="0.25">
      <c r="A642" s="345"/>
      <c r="B642" s="355"/>
      <c r="C642" s="347"/>
      <c r="D642" s="349"/>
      <c r="E642" s="351"/>
      <c r="F642" s="347"/>
      <c r="G642" s="385" t="s">
        <v>12</v>
      </c>
      <c r="H642" s="385"/>
      <c r="I642" s="350"/>
      <c r="J642" s="356">
        <f>SUM(D7:D639)</f>
        <v>445722709</v>
      </c>
      <c r="K642" s="328"/>
      <c r="L642" s="328"/>
      <c r="M642" s="328"/>
      <c r="N642" s="328"/>
      <c r="O642" s="366"/>
      <c r="P642" s="366"/>
    </row>
    <row r="643" spans="1:16" x14ac:dyDescent="0.25">
      <c r="A643" s="357"/>
      <c r="B643" s="346"/>
      <c r="C643" s="347"/>
      <c r="D643" s="349"/>
      <c r="E643" s="348"/>
      <c r="F643" s="347"/>
      <c r="G643" s="385" t="s">
        <v>13</v>
      </c>
      <c r="H643" s="385"/>
      <c r="I643" s="350"/>
      <c r="J643" s="356">
        <f>SUM(G7:G639)</f>
        <v>116284042</v>
      </c>
      <c r="K643" s="328"/>
      <c r="L643" s="328"/>
      <c r="M643" s="328"/>
      <c r="N643" s="328"/>
      <c r="O643" s="366"/>
      <c r="P643" s="366"/>
    </row>
    <row r="644" spans="1:16" x14ac:dyDescent="0.25">
      <c r="A644" s="345"/>
      <c r="B644" s="348"/>
      <c r="C644" s="347"/>
      <c r="D644" s="349"/>
      <c r="E644" s="348"/>
      <c r="F644" s="347"/>
      <c r="G644" s="385" t="s">
        <v>14</v>
      </c>
      <c r="H644" s="385"/>
      <c r="I644" s="358"/>
      <c r="J644" s="359">
        <f>J642-J643</f>
        <v>329438667</v>
      </c>
      <c r="K644" s="328"/>
      <c r="L644" s="328"/>
      <c r="M644" s="328"/>
      <c r="N644" s="328"/>
      <c r="O644" s="366"/>
      <c r="P644" s="366"/>
    </row>
    <row r="645" spans="1:16" x14ac:dyDescent="0.25">
      <c r="A645" s="360"/>
      <c r="B645" s="361"/>
      <c r="C645" s="347"/>
      <c r="D645" s="362"/>
      <c r="E645" s="348"/>
      <c r="F645" s="347"/>
      <c r="G645" s="385" t="s">
        <v>15</v>
      </c>
      <c r="H645" s="385"/>
      <c r="I645" s="350"/>
      <c r="J645" s="356">
        <f>SUM(H7:H639)</f>
        <v>0</v>
      </c>
      <c r="K645" s="328"/>
      <c r="L645" s="328"/>
      <c r="M645" s="328"/>
      <c r="N645" s="328"/>
      <c r="O645" s="366"/>
      <c r="P645" s="366"/>
    </row>
    <row r="646" spans="1:16" x14ac:dyDescent="0.25">
      <c r="A646" s="345"/>
      <c r="B646" s="361"/>
      <c r="C646" s="347"/>
      <c r="D646" s="362"/>
      <c r="E646" s="348"/>
      <c r="F646" s="347"/>
      <c r="G646" s="385" t="s">
        <v>16</v>
      </c>
      <c r="H646" s="385"/>
      <c r="I646" s="350"/>
      <c r="J646" s="356">
        <f>J644+J645</f>
        <v>329438667</v>
      </c>
      <c r="K646" s="328"/>
      <c r="L646" s="328"/>
      <c r="M646" s="328"/>
      <c r="N646" s="328"/>
      <c r="O646" s="366"/>
      <c r="P646" s="366"/>
    </row>
    <row r="647" spans="1:16" x14ac:dyDescent="0.25">
      <c r="A647" s="345"/>
      <c r="B647" s="361"/>
      <c r="C647" s="347"/>
      <c r="D647" s="362"/>
      <c r="E647" s="348"/>
      <c r="F647" s="347"/>
      <c r="G647" s="385" t="s">
        <v>5</v>
      </c>
      <c r="H647" s="385"/>
      <c r="I647" s="350"/>
      <c r="J647" s="356">
        <f>SUM(I7:I639)</f>
        <v>329434113</v>
      </c>
      <c r="K647" s="328"/>
      <c r="L647" s="328"/>
      <c r="M647" s="328"/>
      <c r="N647" s="328"/>
      <c r="O647" s="366"/>
      <c r="P647" s="366"/>
    </row>
    <row r="648" spans="1:16" x14ac:dyDescent="0.25">
      <c r="A648" s="345"/>
      <c r="B648" s="361"/>
      <c r="C648" s="347"/>
      <c r="D648" s="362"/>
      <c r="E648" s="348"/>
      <c r="F648" s="347"/>
      <c r="G648" s="385" t="s">
        <v>32</v>
      </c>
      <c r="H648" s="385"/>
      <c r="I648" s="347" t="str">
        <f>IF(J648&gt;0,"SALDO",IF(J648&lt;0,"PIUTANG",IF(J648=0,"LUNAS")))</f>
        <v>PIUTANG</v>
      </c>
      <c r="J648" s="356">
        <f>J647-J646</f>
        <v>-4554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K649" s="328"/>
      <c r="L649" s="328"/>
      <c r="M649" s="328"/>
      <c r="N649" s="328"/>
      <c r="O649" s="366"/>
      <c r="P649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48:H648"/>
    <mergeCell ref="G642:H642"/>
    <mergeCell ref="G643:H643"/>
    <mergeCell ref="G644:H644"/>
    <mergeCell ref="G645:H645"/>
    <mergeCell ref="G646:H646"/>
    <mergeCell ref="G647:H647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16" activePane="bottomLeft" state="frozen"/>
      <selection pane="bottomLeft" activeCell="D26" sqref="D2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203</v>
      </c>
      <c r="D1" s="324"/>
      <c r="E1" s="324"/>
      <c r="F1" s="386" t="s">
        <v>22</v>
      </c>
      <c r="G1" s="386"/>
      <c r="H1" s="386"/>
      <c r="I1" s="326" t="s">
        <v>27</v>
      </c>
      <c r="J1" s="324"/>
      <c r="L1" s="327">
        <f>SUM(D627:D627)</f>
        <v>0</v>
      </c>
      <c r="O1" s="233" t="s">
        <v>201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6" t="s">
        <v>21</v>
      </c>
      <c r="G2" s="386"/>
      <c r="H2" s="386"/>
      <c r="I2" s="326">
        <f>J653*-1</f>
        <v>6524179</v>
      </c>
      <c r="J2" s="324"/>
      <c r="L2" s="327">
        <f>SUM(G627:G627)</f>
        <v>0</v>
      </c>
      <c r="O2" s="233" t="s">
        <v>202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87"/>
      <c r="B4" s="388"/>
      <c r="C4" s="388"/>
      <c r="D4" s="388"/>
      <c r="E4" s="388"/>
      <c r="F4" s="388"/>
      <c r="G4" s="388"/>
      <c r="H4" s="388"/>
      <c r="I4" s="388"/>
      <c r="J4" s="389"/>
    </row>
    <row r="5" spans="1:16" x14ac:dyDescent="0.25">
      <c r="A5" s="390" t="s">
        <v>2</v>
      </c>
      <c r="B5" s="392" t="s">
        <v>3</v>
      </c>
      <c r="C5" s="393"/>
      <c r="D5" s="393"/>
      <c r="E5" s="393"/>
      <c r="F5" s="393"/>
      <c r="G5" s="394"/>
      <c r="H5" s="395" t="s">
        <v>4</v>
      </c>
      <c r="I5" s="397" t="s">
        <v>5</v>
      </c>
      <c r="J5" s="399" t="s">
        <v>6</v>
      </c>
    </row>
    <row r="6" spans="1:16" x14ac:dyDescent="0.25">
      <c r="A6" s="39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6"/>
      <c r="I6" s="398"/>
      <c r="J6" s="40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/>
      <c r="B26" s="340"/>
      <c r="C26" s="341"/>
      <c r="D26" s="342"/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/>
      <c r="B27" s="340"/>
      <c r="C27" s="341"/>
      <c r="D27" s="342"/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/>
      <c r="B28" s="340"/>
      <c r="C28" s="341"/>
      <c r="D28" s="342"/>
      <c r="E28" s="343"/>
      <c r="F28" s="341"/>
      <c r="G28" s="342"/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/>
      <c r="B29" s="340"/>
      <c r="C29" s="341"/>
      <c r="D29" s="342"/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/>
      <c r="B30" s="340"/>
      <c r="C30" s="341"/>
      <c r="D30" s="342"/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/>
      <c r="B31" s="340"/>
      <c r="C31" s="341"/>
      <c r="D31" s="342"/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/>
      <c r="B32" s="340"/>
      <c r="C32" s="341"/>
      <c r="D32" s="342"/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/>
      <c r="B33" s="340"/>
      <c r="C33" s="341"/>
      <c r="D33" s="342"/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/>
      <c r="B34" s="340"/>
      <c r="C34" s="341"/>
      <c r="D34" s="342"/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439" t="s">
        <v>11</v>
      </c>
      <c r="C645" s="440">
        <f>SUM(C7:C644)</f>
        <v>66</v>
      </c>
      <c r="D645" s="441">
        <f>SUM(D7:D644)</f>
        <v>6524179</v>
      </c>
      <c r="E645" s="439" t="s">
        <v>11</v>
      </c>
      <c r="F645" s="440">
        <f>SUM(F7:F644)</f>
        <v>0</v>
      </c>
      <c r="G645" s="441">
        <f>SUM(G7:G644)</f>
        <v>0</v>
      </c>
      <c r="H645" s="441">
        <f>SUM(H7:H644)</f>
        <v>0</v>
      </c>
      <c r="I645" s="440">
        <f>SUM(I7:I644)</f>
        <v>0</v>
      </c>
      <c r="J645" s="4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439"/>
      <c r="C646" s="440"/>
      <c r="D646" s="441"/>
      <c r="E646" s="439"/>
      <c r="F646" s="440"/>
      <c r="G646" s="442"/>
      <c r="H646" s="340"/>
      <c r="I646" s="341"/>
      <c r="J646" s="4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443"/>
      <c r="C647" s="341"/>
      <c r="D647" s="342"/>
      <c r="E647" s="439"/>
      <c r="F647" s="341"/>
      <c r="G647" s="444" t="s">
        <v>12</v>
      </c>
      <c r="H647" s="444"/>
      <c r="I647" s="344"/>
      <c r="J647" s="445">
        <f>SUM(D7:D644)</f>
        <v>6524179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85" t="s">
        <v>13</v>
      </c>
      <c r="H648" s="385"/>
      <c r="I648" s="350"/>
      <c r="J648" s="356">
        <f>SUM(G7:G644)</f>
        <v>0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85" t="s">
        <v>14</v>
      </c>
      <c r="H649" s="385"/>
      <c r="I649" s="358"/>
      <c r="J649" s="359">
        <f>J647-J648</f>
        <v>6524179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85" t="s">
        <v>15</v>
      </c>
      <c r="H650" s="38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85" t="s">
        <v>16</v>
      </c>
      <c r="H651" s="385"/>
      <c r="I651" s="350"/>
      <c r="J651" s="356">
        <f>J649+J650</f>
        <v>6524179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85" t="s">
        <v>5</v>
      </c>
      <c r="H652" s="38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85" t="s">
        <v>32</v>
      </c>
      <c r="H653" s="385"/>
      <c r="I653" s="347" t="str">
        <f>IF(J653&gt;0,"SALDO",IF(J653&lt;0,"PIUTANG",IF(J653=0,"LUNAS")))</f>
        <v>PIUTANG</v>
      </c>
      <c r="J653" s="356">
        <f>J652-J651</f>
        <v>-6524179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B154" sqref="B15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172</v>
      </c>
      <c r="D1" s="20"/>
      <c r="E1" s="20"/>
      <c r="F1" s="368" t="s">
        <v>22</v>
      </c>
      <c r="G1" s="368"/>
      <c r="H1" s="368"/>
      <c r="I1" s="38" t="s">
        <v>89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6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6" x14ac:dyDescent="0.25">
      <c r="A7" s="40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9"/>
      <c r="I7" s="411"/>
      <c r="J7" s="384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4" t="s">
        <v>12</v>
      </c>
      <c r="H160" s="374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4" t="s">
        <v>13</v>
      </c>
      <c r="H161" s="374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4" t="s">
        <v>14</v>
      </c>
      <c r="H162" s="374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4" t="s">
        <v>15</v>
      </c>
      <c r="H163" s="374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4" t="s">
        <v>16</v>
      </c>
      <c r="H164" s="374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4" t="s">
        <v>5</v>
      </c>
      <c r="H165" s="374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4" t="s">
        <v>32</v>
      </c>
      <c r="H166" s="374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8" t="s">
        <v>22</v>
      </c>
      <c r="G1" s="368"/>
      <c r="H1" s="36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J75*-1</f>
        <v>417025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181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  <c r="M5" s="37"/>
    </row>
    <row r="6" spans="1:17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  <c r="M6" s="37"/>
    </row>
    <row r="7" spans="1:17" x14ac:dyDescent="0.25">
      <c r="A7" s="40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9"/>
      <c r="I7" s="411"/>
      <c r="J7" s="38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341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4" t="s">
        <v>12</v>
      </c>
      <c r="H69" s="374"/>
      <c r="I69" s="39"/>
      <c r="J69" s="13">
        <f>SUM(D8:D66)</f>
        <v>38332886</v>
      </c>
      <c r="M69" s="37"/>
    </row>
    <row r="70" spans="1:17" x14ac:dyDescent="0.25">
      <c r="A70" s="4"/>
      <c r="B70" s="3"/>
      <c r="C70" s="40"/>
      <c r="D70" s="6"/>
      <c r="E70" s="7"/>
      <c r="F70" s="3"/>
      <c r="G70" s="374" t="s">
        <v>13</v>
      </c>
      <c r="H70" s="374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4" t="s">
        <v>14</v>
      </c>
      <c r="H71" s="374"/>
      <c r="I71" s="41"/>
      <c r="J71" s="15">
        <f>J69-J70</f>
        <v>26491514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4" t="s">
        <v>15</v>
      </c>
      <c r="H72" s="374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4" t="s">
        <v>16</v>
      </c>
      <c r="H73" s="374"/>
      <c r="I73" s="39"/>
      <c r="J73" s="13">
        <f>J71+J72</f>
        <v>26491514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4" t="s">
        <v>5</v>
      </c>
      <c r="H74" s="374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4" t="s">
        <v>32</v>
      </c>
      <c r="H75" s="374"/>
      <c r="I75" s="40" t="str">
        <f>IF(J75&gt;0,"SALDO",IF(J75&lt;0,"PIUTANG",IF(J75=0,"LUNAS")))</f>
        <v>PIUTANG</v>
      </c>
      <c r="J75" s="13">
        <f>J74-J73</f>
        <v>-417025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B24" sqref="B2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8" t="s">
        <v>21</v>
      </c>
      <c r="G2" s="368"/>
      <c r="H2" s="368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  <c r="L5" s="18"/>
    </row>
    <row r="6" spans="1:13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3" x14ac:dyDescent="0.25">
      <c r="A7" s="40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0"/>
      <c r="I7" s="411"/>
      <c r="J7" s="384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185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4" t="s">
        <v>12</v>
      </c>
      <c r="H28" s="37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4" t="s">
        <v>13</v>
      </c>
      <c r="H29" s="37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4" t="s">
        <v>14</v>
      </c>
      <c r="H30" s="37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4" t="s">
        <v>15</v>
      </c>
      <c r="H31" s="37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4" t="s">
        <v>16</v>
      </c>
      <c r="H32" s="37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4" t="s">
        <v>5</v>
      </c>
      <c r="H33" s="374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74" t="s">
        <v>32</v>
      </c>
      <c r="H34" s="374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0"/>
  <sheetViews>
    <sheetView workbookViewId="0">
      <pane ySplit="7" topLeftCell="A27" activePane="bottomLeft" state="frozen"/>
      <selection pane="bottomLeft" activeCell="I31" sqref="I3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368" t="s">
        <v>22</v>
      </c>
      <c r="G1" s="368"/>
      <c r="H1" s="36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8" t="s">
        <v>21</v>
      </c>
      <c r="G2" s="368"/>
      <c r="H2" s="368"/>
      <c r="I2" s="220">
        <f>J44*-1</f>
        <v>4616975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0" x14ac:dyDescent="0.25">
      <c r="A7" s="40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9"/>
      <c r="I7" s="411"/>
      <c r="J7" s="384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98">
        <v>43316</v>
      </c>
      <c r="B29" s="99">
        <v>180171421</v>
      </c>
      <c r="C29" s="100">
        <v>86</v>
      </c>
      <c r="D29" s="34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98">
        <v>43321</v>
      </c>
      <c r="B30" s="99"/>
      <c r="C30" s="100"/>
      <c r="D30" s="34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101"/>
      <c r="F31" s="99"/>
      <c r="G31" s="34"/>
      <c r="H31" s="102"/>
      <c r="I31" s="102"/>
      <c r="J31" s="34"/>
    </row>
    <row r="32" spans="1:12" x14ac:dyDescent="0.25">
      <c r="A32" s="98">
        <v>43326</v>
      </c>
      <c r="B32" s="99"/>
      <c r="C32" s="100"/>
      <c r="D32" s="34"/>
      <c r="E32" s="101">
        <v>180044825</v>
      </c>
      <c r="F32" s="99">
        <v>12</v>
      </c>
      <c r="G32" s="34">
        <v>1402975</v>
      </c>
      <c r="H32" s="102"/>
      <c r="I32" s="102"/>
      <c r="J32" s="34"/>
    </row>
    <row r="33" spans="1:16" x14ac:dyDescent="0.25">
      <c r="A33" s="98">
        <v>43327</v>
      </c>
      <c r="B33" s="99"/>
      <c r="C33" s="100"/>
      <c r="D33" s="34"/>
      <c r="E33" s="101"/>
      <c r="F33" s="99"/>
      <c r="G33" s="34"/>
      <c r="H33" s="102"/>
      <c r="I33" s="102">
        <v>2000000</v>
      </c>
      <c r="J33" s="34" t="s">
        <v>17</v>
      </c>
    </row>
    <row r="34" spans="1:16" x14ac:dyDescent="0.25">
      <c r="A34" s="98">
        <v>43332</v>
      </c>
      <c r="B34" s="99"/>
      <c r="C34" s="100"/>
      <c r="D34" s="34"/>
      <c r="E34" s="101"/>
      <c r="F34" s="99"/>
      <c r="G34" s="34"/>
      <c r="H34" s="102"/>
      <c r="I34" s="102">
        <v>5000000</v>
      </c>
      <c r="J34" s="34" t="s">
        <v>17</v>
      </c>
    </row>
    <row r="35" spans="1:16" x14ac:dyDescent="0.25">
      <c r="A35" s="235"/>
      <c r="B35" s="234"/>
      <c r="C35" s="240"/>
      <c r="D35" s="236"/>
      <c r="E35" s="237"/>
      <c r="F35" s="234"/>
      <c r="G35" s="236"/>
      <c r="H35" s="239"/>
      <c r="I35" s="239"/>
      <c r="J35" s="236"/>
    </row>
    <row r="36" spans="1:16" x14ac:dyDescent="0.25">
      <c r="A36" s="235"/>
      <c r="B36" s="223" t="s">
        <v>11</v>
      </c>
      <c r="C36" s="232">
        <f>SUM(C8:C35)</f>
        <v>669</v>
      </c>
      <c r="D36" s="224"/>
      <c r="E36" s="223" t="s">
        <v>11</v>
      </c>
      <c r="F36" s="223">
        <f>SUM(F8:F35)</f>
        <v>95</v>
      </c>
      <c r="G36" s="224">
        <f>SUM(G8:G35)</f>
        <v>9859939</v>
      </c>
      <c r="H36" s="239"/>
      <c r="I36" s="239"/>
      <c r="J36" s="236"/>
    </row>
    <row r="37" spans="1:16" x14ac:dyDescent="0.25">
      <c r="A37" s="235"/>
      <c r="B37" s="223"/>
      <c r="C37" s="232"/>
      <c r="D37" s="224"/>
      <c r="E37" s="237"/>
      <c r="F37" s="234"/>
      <c r="G37" s="236"/>
      <c r="H37" s="239"/>
      <c r="I37" s="239"/>
      <c r="J37" s="236"/>
    </row>
    <row r="38" spans="1:16" x14ac:dyDescent="0.25">
      <c r="A38" s="225"/>
      <c r="B38" s="226"/>
      <c r="C38" s="240"/>
      <c r="D38" s="236"/>
      <c r="E38" s="223"/>
      <c r="F38" s="234"/>
      <c r="G38" s="374" t="s">
        <v>12</v>
      </c>
      <c r="H38" s="374"/>
      <c r="I38" s="239"/>
      <c r="J38" s="227">
        <f>SUM(D8:D35)</f>
        <v>69734090</v>
      </c>
    </row>
    <row r="39" spans="1:16" x14ac:dyDescent="0.25">
      <c r="A39" s="235"/>
      <c r="B39" s="234"/>
      <c r="C39" s="240"/>
      <c r="D39" s="236"/>
      <c r="E39" s="223"/>
      <c r="F39" s="234"/>
      <c r="G39" s="374" t="s">
        <v>13</v>
      </c>
      <c r="H39" s="374"/>
      <c r="I39" s="239"/>
      <c r="J39" s="227">
        <f>SUM(G8:G35)</f>
        <v>9859939</v>
      </c>
    </row>
    <row r="40" spans="1:16" x14ac:dyDescent="0.25">
      <c r="A40" s="228"/>
      <c r="B40" s="237"/>
      <c r="C40" s="240"/>
      <c r="D40" s="236"/>
      <c r="E40" s="237"/>
      <c r="F40" s="234"/>
      <c r="G40" s="374" t="s">
        <v>14</v>
      </c>
      <c r="H40" s="374"/>
      <c r="I40" s="41"/>
      <c r="J40" s="229">
        <f>J38-J39</f>
        <v>59874151</v>
      </c>
    </row>
    <row r="41" spans="1:16" x14ac:dyDescent="0.25">
      <c r="A41" s="235"/>
      <c r="B41" s="230"/>
      <c r="C41" s="240"/>
      <c r="D41" s="231"/>
      <c r="E41" s="237"/>
      <c r="F41" s="223"/>
      <c r="G41" s="374" t="s">
        <v>15</v>
      </c>
      <c r="H41" s="374"/>
      <c r="I41" s="239"/>
      <c r="J41" s="227">
        <f>SUM(H8:H37)</f>
        <v>0</v>
      </c>
    </row>
    <row r="42" spans="1:16" x14ac:dyDescent="0.25">
      <c r="A42" s="235"/>
      <c r="B42" s="230"/>
      <c r="C42" s="240"/>
      <c r="D42" s="231"/>
      <c r="E42" s="237"/>
      <c r="F42" s="223"/>
      <c r="G42" s="374" t="s">
        <v>16</v>
      </c>
      <c r="H42" s="374"/>
      <c r="I42" s="239"/>
      <c r="J42" s="227">
        <f>J40+J41</f>
        <v>59874151</v>
      </c>
    </row>
    <row r="43" spans="1:16" x14ac:dyDescent="0.25">
      <c r="A43" s="235"/>
      <c r="B43" s="230"/>
      <c r="C43" s="240"/>
      <c r="D43" s="231"/>
      <c r="E43" s="237"/>
      <c r="F43" s="234"/>
      <c r="G43" s="374" t="s">
        <v>5</v>
      </c>
      <c r="H43" s="374"/>
      <c r="I43" s="239"/>
      <c r="J43" s="227">
        <f>SUM(I8:I37)</f>
        <v>55257176</v>
      </c>
    </row>
    <row r="44" spans="1:16" x14ac:dyDescent="0.25">
      <c r="A44" s="235"/>
      <c r="B44" s="230"/>
      <c r="C44" s="240"/>
      <c r="D44" s="231"/>
      <c r="E44" s="237"/>
      <c r="F44" s="234"/>
      <c r="G44" s="374" t="s">
        <v>32</v>
      </c>
      <c r="H44" s="374"/>
      <c r="I44" s="240" t="str">
        <f>IF(J44&gt;0,"SALDO",IF(J44&lt;0,"PIUTANG",IF(J44=0,"LUNAS")))</f>
        <v>PIUTANG</v>
      </c>
      <c r="J44" s="227">
        <f>J43-J42</f>
        <v>-4616975</v>
      </c>
    </row>
    <row r="45" spans="1:16" x14ac:dyDescent="0.25">
      <c r="F45" s="219"/>
      <c r="G45" s="219"/>
      <c r="J45" s="219"/>
    </row>
    <row r="46" spans="1:16" x14ac:dyDescent="0.25">
      <c r="C46" s="219"/>
      <c r="D46" s="219"/>
      <c r="F46" s="219"/>
      <c r="G46" s="219"/>
      <c r="J46" s="219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8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8"/>
      <c r="M48" s="233"/>
      <c r="N48" s="233"/>
      <c r="O48" s="233"/>
      <c r="P48" s="233"/>
    </row>
    <row r="49" spans="3:16" x14ac:dyDescent="0.25">
      <c r="C49" s="219"/>
      <c r="D49" s="219"/>
      <c r="F49" s="219"/>
      <c r="G49" s="219"/>
      <c r="J49" s="219"/>
      <c r="L49" s="233"/>
      <c r="M49" s="233"/>
      <c r="N49" s="233"/>
      <c r="O49" s="233"/>
      <c r="P49" s="233"/>
    </row>
    <row r="50" spans="3:16" x14ac:dyDescent="0.25">
      <c r="C50" s="219"/>
      <c r="D50" s="219"/>
      <c r="L50" s="233"/>
      <c r="M50" s="233"/>
      <c r="N50" s="233"/>
      <c r="O50" s="233"/>
      <c r="P50" s="233"/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189</v>
      </c>
      <c r="D1" s="218"/>
      <c r="E1" s="218"/>
      <c r="F1" s="368" t="s">
        <v>22</v>
      </c>
      <c r="G1" s="368"/>
      <c r="H1" s="36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8" t="s">
        <v>21</v>
      </c>
      <c r="G2" s="368"/>
      <c r="H2" s="368"/>
      <c r="I2" s="220">
        <f>J33*-1</f>
        <v>739177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2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2" x14ac:dyDescent="0.25">
      <c r="A7" s="40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9"/>
      <c r="I7" s="411"/>
      <c r="J7" s="384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4" t="s">
        <v>12</v>
      </c>
      <c r="H27" s="37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4" t="s">
        <v>13</v>
      </c>
      <c r="H28" s="37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4" t="s">
        <v>14</v>
      </c>
      <c r="H29" s="37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4" t="s">
        <v>15</v>
      </c>
      <c r="H30" s="37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4" t="s">
        <v>16</v>
      </c>
      <c r="H31" s="37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4" t="s">
        <v>5</v>
      </c>
      <c r="H32" s="37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4" t="s">
        <v>32</v>
      </c>
      <c r="H33" s="374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15"/>
  <sheetViews>
    <sheetView zoomScale="85" zoomScaleNormal="85" workbookViewId="0">
      <pane ySplit="7" topLeftCell="A189" activePane="bottomLeft" state="frozen"/>
      <selection pane="bottomLeft" activeCell="B199" sqref="B1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191</v>
      </c>
      <c r="D1" s="218"/>
      <c r="E1" s="218"/>
      <c r="F1" s="368" t="s">
        <v>22</v>
      </c>
      <c r="G1" s="368"/>
      <c r="H1" s="36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93</v>
      </c>
      <c r="D2" s="218"/>
      <c r="E2" s="218"/>
      <c r="F2" s="368" t="s">
        <v>21</v>
      </c>
      <c r="G2" s="368"/>
      <c r="H2" s="368"/>
      <c r="I2" s="220">
        <f>J209*-1</f>
        <v>1015871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5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5" x14ac:dyDescent="0.25">
      <c r="A7" s="40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9"/>
      <c r="I7" s="411"/>
      <c r="J7" s="384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98">
        <v>43330</v>
      </c>
      <c r="B195" s="99">
        <v>180172699</v>
      </c>
      <c r="C195" s="100">
        <v>4</v>
      </c>
      <c r="D195" s="34">
        <v>517300</v>
      </c>
      <c r="E195" s="101"/>
      <c r="F195" s="99"/>
      <c r="G195" s="34"/>
      <c r="H195" s="102"/>
      <c r="I195" s="102"/>
      <c r="J195" s="34"/>
    </row>
    <row r="196" spans="1:10" x14ac:dyDescent="0.25">
      <c r="A196" s="98">
        <v>43332</v>
      </c>
      <c r="B196" s="99">
        <v>180172864</v>
      </c>
      <c r="C196" s="100">
        <v>2</v>
      </c>
      <c r="D196" s="34">
        <v>132563</v>
      </c>
      <c r="E196" s="101"/>
      <c r="F196" s="99"/>
      <c r="G196" s="34"/>
      <c r="H196" s="102"/>
      <c r="I196" s="102"/>
      <c r="J196" s="34"/>
    </row>
    <row r="197" spans="1:10" x14ac:dyDescent="0.25">
      <c r="A197" s="98">
        <v>43332</v>
      </c>
      <c r="B197" s="99">
        <v>180172902</v>
      </c>
      <c r="C197" s="100">
        <v>1</v>
      </c>
      <c r="D197" s="34">
        <v>77613</v>
      </c>
      <c r="E197" s="101"/>
      <c r="F197" s="99"/>
      <c r="G197" s="34"/>
      <c r="H197" s="102"/>
      <c r="I197" s="102"/>
      <c r="J197" s="34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101"/>
      <c r="F198" s="99"/>
      <c r="G198" s="34"/>
      <c r="H198" s="102"/>
      <c r="I198" s="102"/>
      <c r="J198" s="34"/>
    </row>
    <row r="199" spans="1:10" x14ac:dyDescent="0.25">
      <c r="A199" s="98">
        <v>43333</v>
      </c>
      <c r="B199" s="99">
        <v>180172940</v>
      </c>
      <c r="C199" s="100">
        <v>2</v>
      </c>
      <c r="D199" s="34">
        <v>194863</v>
      </c>
      <c r="E199" s="101"/>
      <c r="F199" s="99"/>
      <c r="G199" s="34"/>
      <c r="H199" s="102"/>
      <c r="I199" s="102"/>
      <c r="J199" s="34"/>
    </row>
    <row r="200" spans="1:10" x14ac:dyDescent="0.25">
      <c r="A200" s="235"/>
      <c r="B200" s="234"/>
      <c r="C200" s="240"/>
      <c r="D200" s="236"/>
      <c r="E200" s="237"/>
      <c r="F200" s="234"/>
      <c r="G200" s="236"/>
      <c r="H200" s="239"/>
      <c r="I200" s="239"/>
      <c r="J200" s="236"/>
    </row>
    <row r="201" spans="1:10" x14ac:dyDescent="0.25">
      <c r="A201" s="235"/>
      <c r="B201" s="223" t="s">
        <v>11</v>
      </c>
      <c r="C201" s="232">
        <f>SUM(C8:C200)</f>
        <v>1368</v>
      </c>
      <c r="D201" s="224"/>
      <c r="E201" s="223" t="s">
        <v>11</v>
      </c>
      <c r="F201" s="223">
        <f>SUM(F8:F200)</f>
        <v>215</v>
      </c>
      <c r="G201" s="224">
        <f>SUM(G8:G200)</f>
        <v>23221977</v>
      </c>
      <c r="H201" s="239"/>
      <c r="I201" s="239"/>
      <c r="J201" s="236"/>
    </row>
    <row r="202" spans="1:10" x14ac:dyDescent="0.25">
      <c r="A202" s="235"/>
      <c r="B202" s="223"/>
      <c r="C202" s="232"/>
      <c r="D202" s="224"/>
      <c r="E202" s="237"/>
      <c r="F202" s="234"/>
      <c r="G202" s="236"/>
      <c r="H202" s="239"/>
      <c r="I202" s="239"/>
      <c r="J202" s="236"/>
    </row>
    <row r="203" spans="1:10" x14ac:dyDescent="0.25">
      <c r="A203" s="225"/>
      <c r="B203" s="226"/>
      <c r="C203" s="240"/>
      <c r="D203" s="236"/>
      <c r="E203" s="223"/>
      <c r="F203" s="234"/>
      <c r="G203" s="374" t="s">
        <v>12</v>
      </c>
      <c r="H203" s="374"/>
      <c r="I203" s="239"/>
      <c r="J203" s="227">
        <f>SUM(D8:D200)</f>
        <v>132183157</v>
      </c>
    </row>
    <row r="204" spans="1:10" x14ac:dyDescent="0.25">
      <c r="A204" s="235"/>
      <c r="B204" s="234"/>
      <c r="C204" s="240"/>
      <c r="D204" s="236"/>
      <c r="E204" s="223"/>
      <c r="F204" s="234"/>
      <c r="G204" s="374" t="s">
        <v>13</v>
      </c>
      <c r="H204" s="374"/>
      <c r="I204" s="239"/>
      <c r="J204" s="227">
        <f>SUM(G8:G200)</f>
        <v>23221977</v>
      </c>
    </row>
    <row r="205" spans="1:10" x14ac:dyDescent="0.25">
      <c r="A205" s="228"/>
      <c r="B205" s="237"/>
      <c r="C205" s="240"/>
      <c r="D205" s="236"/>
      <c r="E205" s="237"/>
      <c r="F205" s="234"/>
      <c r="G205" s="374" t="s">
        <v>14</v>
      </c>
      <c r="H205" s="374"/>
      <c r="I205" s="41"/>
      <c r="J205" s="229">
        <f>J203-J204</f>
        <v>108961180</v>
      </c>
    </row>
    <row r="206" spans="1:10" x14ac:dyDescent="0.25">
      <c r="A206" s="235"/>
      <c r="B206" s="230"/>
      <c r="C206" s="240"/>
      <c r="D206" s="231"/>
      <c r="E206" s="237"/>
      <c r="F206" s="223"/>
      <c r="G206" s="374" t="s">
        <v>15</v>
      </c>
      <c r="H206" s="374"/>
      <c r="I206" s="239"/>
      <c r="J206" s="227">
        <f>SUM(H8:H202)</f>
        <v>375000</v>
      </c>
    </row>
    <row r="207" spans="1:10" x14ac:dyDescent="0.25">
      <c r="A207" s="235"/>
      <c r="B207" s="230"/>
      <c r="C207" s="240"/>
      <c r="D207" s="231"/>
      <c r="E207" s="237"/>
      <c r="F207" s="223"/>
      <c r="G207" s="374" t="s">
        <v>16</v>
      </c>
      <c r="H207" s="374"/>
      <c r="I207" s="239"/>
      <c r="J207" s="227">
        <f>J205+J206</f>
        <v>109336180</v>
      </c>
    </row>
    <row r="208" spans="1:10" x14ac:dyDescent="0.25">
      <c r="A208" s="235"/>
      <c r="B208" s="230"/>
      <c r="C208" s="240"/>
      <c r="D208" s="231"/>
      <c r="E208" s="237"/>
      <c r="F208" s="234"/>
      <c r="G208" s="374" t="s">
        <v>5</v>
      </c>
      <c r="H208" s="374"/>
      <c r="I208" s="239"/>
      <c r="J208" s="227">
        <f>SUM(I8:I202)</f>
        <v>108320309</v>
      </c>
    </row>
    <row r="209" spans="1:16" x14ac:dyDescent="0.25">
      <c r="A209" s="235"/>
      <c r="B209" s="230"/>
      <c r="C209" s="240"/>
      <c r="D209" s="231"/>
      <c r="E209" s="237"/>
      <c r="F209" s="234"/>
      <c r="G209" s="374" t="s">
        <v>32</v>
      </c>
      <c r="H209" s="374"/>
      <c r="I209" s="240" t="str">
        <f>IF(J209&gt;0,"SALDO",IF(J209&lt;0,"PIUTANG",IF(J209=0,"LUNAS")))</f>
        <v>PIUTANG</v>
      </c>
      <c r="J209" s="227">
        <f>J208-J207</f>
        <v>-1015871</v>
      </c>
    </row>
    <row r="210" spans="1:16" x14ac:dyDescent="0.25">
      <c r="F210" s="219"/>
      <c r="G210" s="219"/>
      <c r="J210" s="219"/>
    </row>
    <row r="211" spans="1:16" x14ac:dyDescent="0.25">
      <c r="C211" s="219"/>
      <c r="D211" s="219"/>
      <c r="F211" s="219"/>
      <c r="G211" s="219"/>
      <c r="J211" s="219"/>
      <c r="L211" s="233"/>
      <c r="M211" s="233"/>
      <c r="N211" s="233"/>
      <c r="O211" s="233"/>
      <c r="P211" s="233"/>
    </row>
    <row r="212" spans="1:16" x14ac:dyDescent="0.25">
      <c r="C212" s="219"/>
      <c r="D212" s="219"/>
      <c r="F212" s="219"/>
      <c r="G212" s="219"/>
      <c r="J212" s="219"/>
      <c r="L212" s="233"/>
      <c r="M212" s="233"/>
      <c r="N212" s="233"/>
      <c r="O212" s="233"/>
      <c r="P212" s="233"/>
    </row>
    <row r="213" spans="1:16" x14ac:dyDescent="0.25">
      <c r="C213" s="219"/>
      <c r="D213" s="219"/>
      <c r="F213" s="219"/>
      <c r="G213" s="219"/>
      <c r="J213" s="219"/>
      <c r="L213" s="233"/>
      <c r="M213" s="233"/>
      <c r="N213" s="233"/>
      <c r="O213" s="233"/>
      <c r="P213" s="233"/>
    </row>
    <row r="214" spans="1:16" x14ac:dyDescent="0.25">
      <c r="C214" s="219"/>
      <c r="D214" s="219"/>
      <c r="F214" s="219"/>
      <c r="G214" s="219"/>
      <c r="J214" s="219"/>
      <c r="L214" s="233"/>
      <c r="M214" s="233"/>
      <c r="N214" s="233"/>
      <c r="O214" s="233"/>
      <c r="P214" s="233"/>
    </row>
    <row r="215" spans="1:16" x14ac:dyDescent="0.25">
      <c r="C215" s="219"/>
      <c r="D215" s="219"/>
      <c r="L215" s="233"/>
      <c r="M215" s="233"/>
      <c r="N215" s="233"/>
      <c r="O215" s="233"/>
      <c r="P21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9:H209"/>
    <mergeCell ref="G203:H203"/>
    <mergeCell ref="G204:H204"/>
    <mergeCell ref="G205:H205"/>
    <mergeCell ref="G206:H206"/>
    <mergeCell ref="G207:H207"/>
    <mergeCell ref="G208:H2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8" t="s">
        <v>21</v>
      </c>
      <c r="G2" s="368"/>
      <c r="H2" s="368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182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5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5" x14ac:dyDescent="0.25">
      <c r="A7" s="40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9"/>
      <c r="I7" s="411"/>
      <c r="J7" s="38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174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175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176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4" t="s">
        <v>12</v>
      </c>
      <c r="H46" s="37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4" t="s">
        <v>13</v>
      </c>
      <c r="H47" s="37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4" t="s">
        <v>14</v>
      </c>
      <c r="H48" s="37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4" t="s">
        <v>15</v>
      </c>
      <c r="H49" s="37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4" t="s">
        <v>16</v>
      </c>
      <c r="H50" s="37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4" t="s">
        <v>5</v>
      </c>
      <c r="H51" s="37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4" t="s">
        <v>32</v>
      </c>
      <c r="H52" s="37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8" t="s">
        <v>21</v>
      </c>
      <c r="G2" s="368"/>
      <c r="H2" s="368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6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6" x14ac:dyDescent="0.25">
      <c r="A7" s="40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9"/>
      <c r="I7" s="411"/>
      <c r="J7" s="38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4" t="s">
        <v>12</v>
      </c>
      <c r="H69" s="37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4" t="s">
        <v>13</v>
      </c>
      <c r="H70" s="37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4" t="s">
        <v>14</v>
      </c>
      <c r="H71" s="37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4" t="s">
        <v>15</v>
      </c>
      <c r="H72" s="37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4" t="s">
        <v>16</v>
      </c>
      <c r="H73" s="37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4" t="s">
        <v>5</v>
      </c>
      <c r="H74" s="37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4" t="s">
        <v>32</v>
      </c>
      <c r="H75" s="37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12" t="s">
        <v>21</v>
      </c>
      <c r="H1" s="412"/>
      <c r="I1" s="412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12" t="s">
        <v>109</v>
      </c>
      <c r="H2" s="412"/>
      <c r="I2" s="41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12" t="s">
        <v>110</v>
      </c>
      <c r="H3" s="412"/>
      <c r="I3" s="412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3" x14ac:dyDescent="0.25">
      <c r="A7" s="40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0"/>
      <c r="I7" s="411"/>
      <c r="J7" s="384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4" t="s">
        <v>12</v>
      </c>
      <c r="H44" s="37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4" t="s">
        <v>13</v>
      </c>
      <c r="H45" s="37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4" t="s">
        <v>14</v>
      </c>
      <c r="H46" s="37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4" t="s">
        <v>15</v>
      </c>
      <c r="H47" s="37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4" t="s">
        <v>16</v>
      </c>
      <c r="H48" s="37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4" t="s">
        <v>5</v>
      </c>
      <c r="H49" s="37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4" t="s">
        <v>32</v>
      </c>
      <c r="H50" s="37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8" t="s">
        <v>21</v>
      </c>
      <c r="G2" s="368"/>
      <c r="H2" s="368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0" x14ac:dyDescent="0.25">
      <c r="A7" s="40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0"/>
      <c r="I7" s="411"/>
      <c r="J7" s="384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177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178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4" t="s">
        <v>12</v>
      </c>
      <c r="H49" s="37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4" t="s">
        <v>13</v>
      </c>
      <c r="H50" s="37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4" t="s">
        <v>14</v>
      </c>
      <c r="H51" s="37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4" t="s">
        <v>15</v>
      </c>
      <c r="H52" s="37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4" t="s">
        <v>16</v>
      </c>
      <c r="H53" s="37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4" t="s">
        <v>5</v>
      </c>
      <c r="H54" s="37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4" t="s">
        <v>32</v>
      </c>
      <c r="H55" s="37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B10" sqref="B1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3" t="s">
        <v>49</v>
      </c>
      <c r="B1" s="413"/>
      <c r="C1" s="413"/>
    </row>
    <row r="2" spans="1:5" ht="15" customHeight="1" x14ac:dyDescent="0.25">
      <c r="A2" s="413"/>
      <c r="B2" s="413"/>
      <c r="C2" s="41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43325</v>
      </c>
      <c r="C5" s="281">
        <f>'Taufik ST'!I2</f>
        <v>5257177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43325</v>
      </c>
      <c r="C6" s="281">
        <f>'Indra Fashion'!I2</f>
        <v>1180786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43333</v>
      </c>
      <c r="C7" s="281">
        <f>Atlantis!I2</f>
        <v>4554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43333</v>
      </c>
      <c r="C8" s="281">
        <f>Bandros!I2</f>
        <v>3085339</v>
      </c>
      <c r="E8" s="289" t="s">
        <v>155</v>
      </c>
    </row>
    <row r="9" spans="1:5" s="267" customFormat="1" ht="18.75" customHeight="1" x14ac:dyDescent="0.25">
      <c r="A9" s="185" t="s">
        <v>187</v>
      </c>
      <c r="B9" s="184">
        <v>43330</v>
      </c>
      <c r="C9" s="281">
        <f>'Bentang Fashion'!I2</f>
        <v>4616975</v>
      </c>
      <c r="E9" s="289" t="s">
        <v>188</v>
      </c>
    </row>
    <row r="10" spans="1:5" s="267" customFormat="1" ht="18.75" customHeight="1" x14ac:dyDescent="0.25">
      <c r="A10" s="185" t="s">
        <v>190</v>
      </c>
      <c r="B10" s="184">
        <v>43310</v>
      </c>
      <c r="C10" s="281">
        <f>Azalea!I2</f>
        <v>739177</v>
      </c>
      <c r="E10" s="289" t="s">
        <v>193</v>
      </c>
    </row>
    <row r="11" spans="1:5" s="267" customFormat="1" ht="18.75" customHeight="1" x14ac:dyDescent="0.25">
      <c r="A11" s="185" t="s">
        <v>192</v>
      </c>
      <c r="B11" s="184">
        <v>43330</v>
      </c>
      <c r="C11" s="281">
        <f>ESP!I2</f>
        <v>1015871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43321</v>
      </c>
      <c r="C13" s="281">
        <f>Yanyan!I2</f>
        <v>417025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43333</v>
      </c>
      <c r="C19" s="281">
        <f>'Agus A'!I2</f>
        <v>1648876</v>
      </c>
      <c r="E19" s="289" t="s">
        <v>159</v>
      </c>
    </row>
    <row r="20" spans="1:5" s="267" customFormat="1" ht="18.75" customHeight="1" x14ac:dyDescent="0.25">
      <c r="A20" s="185" t="s">
        <v>88</v>
      </c>
      <c r="B20" s="184" t="s">
        <v>40</v>
      </c>
      <c r="C20" s="281">
        <f>AnipAssunah!I2</f>
        <v>0</v>
      </c>
      <c r="E20" s="289" t="s">
        <v>162</v>
      </c>
    </row>
    <row r="21" spans="1:5" s="267" customFormat="1" ht="18.75" customHeight="1" x14ac:dyDescent="0.25">
      <c r="A21" s="185" t="s">
        <v>204</v>
      </c>
      <c r="B21" s="184">
        <v>43314</v>
      </c>
      <c r="C21" s="281">
        <f>Sale!I2</f>
        <v>6524179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6" t="s">
        <v>11</v>
      </c>
      <c r="B23" s="417"/>
      <c r="C23" s="414">
        <f>SUM(C5:C22)</f>
        <v>34364111.5</v>
      </c>
    </row>
    <row r="24" spans="1:5" s="267" customFormat="1" ht="15" customHeight="1" x14ac:dyDescent="0.25">
      <c r="A24" s="418"/>
      <c r="B24" s="419"/>
      <c r="C24" s="41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8" t="s">
        <v>22</v>
      </c>
      <c r="G1" s="368"/>
      <c r="H1" s="36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8" t="s">
        <v>21</v>
      </c>
      <c r="G2" s="368"/>
      <c r="H2" s="36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169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2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2" x14ac:dyDescent="0.25">
      <c r="A7" s="40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0"/>
      <c r="I7" s="411"/>
      <c r="J7" s="38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4" t="s">
        <v>12</v>
      </c>
      <c r="H120" s="37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4" t="s">
        <v>13</v>
      </c>
      <c r="H121" s="37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4" t="s">
        <v>14</v>
      </c>
      <c r="H122" s="37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4" t="s">
        <v>15</v>
      </c>
      <c r="H123" s="37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4" t="s">
        <v>16</v>
      </c>
      <c r="H124" s="37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4" t="s">
        <v>5</v>
      </c>
      <c r="H125" s="37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4" t="s">
        <v>32</v>
      </c>
      <c r="H126" s="37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21" t="s">
        <v>22</v>
      </c>
      <c r="G1" s="421"/>
      <c r="H1" s="42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21" t="s">
        <v>21</v>
      </c>
      <c r="G2" s="421"/>
      <c r="H2" s="421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180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</row>
    <row r="6" spans="1:13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5" t="s">
        <v>4</v>
      </c>
      <c r="I6" s="427" t="s">
        <v>5</v>
      </c>
      <c r="J6" s="428" t="s">
        <v>6</v>
      </c>
    </row>
    <row r="7" spans="1:13" x14ac:dyDescent="0.25">
      <c r="A7" s="42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6"/>
      <c r="I7" s="427"/>
      <c r="J7" s="42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20" t="s">
        <v>12</v>
      </c>
      <c r="H89" s="42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20" t="s">
        <v>13</v>
      </c>
      <c r="H90" s="42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20" t="s">
        <v>14</v>
      </c>
      <c r="H91" s="42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20" t="s">
        <v>15</v>
      </c>
      <c r="H92" s="42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20" t="s">
        <v>16</v>
      </c>
      <c r="H93" s="42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20" t="s">
        <v>5</v>
      </c>
      <c r="H94" s="42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20" t="s">
        <v>32</v>
      </c>
      <c r="H95" s="42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8" t="s">
        <v>22</v>
      </c>
      <c r="G1" s="368"/>
      <c r="H1" s="36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8" t="s">
        <v>21</v>
      </c>
      <c r="G2" s="368"/>
      <c r="H2" s="36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2"/>
    </row>
    <row r="5" spans="1:15" x14ac:dyDescent="0.25">
      <c r="A5" s="403" t="s">
        <v>2</v>
      </c>
      <c r="B5" s="405" t="s">
        <v>3</v>
      </c>
      <c r="C5" s="406"/>
      <c r="D5" s="406"/>
      <c r="E5" s="406"/>
      <c r="F5" s="406"/>
      <c r="G5" s="407"/>
      <c r="H5" s="408" t="s">
        <v>4</v>
      </c>
      <c r="I5" s="410" t="s">
        <v>5</v>
      </c>
      <c r="J5" s="383" t="s">
        <v>6</v>
      </c>
    </row>
    <row r="6" spans="1:15" x14ac:dyDescent="0.25">
      <c r="A6" s="40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9"/>
      <c r="I6" s="411"/>
      <c r="J6" s="384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168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173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4" t="s">
        <v>12</v>
      </c>
      <c r="H121" s="37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4" t="s">
        <v>13</v>
      </c>
      <c r="H122" s="37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4" t="s">
        <v>14</v>
      </c>
      <c r="H123" s="37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4" t="s">
        <v>15</v>
      </c>
      <c r="H124" s="37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4" t="s">
        <v>16</v>
      </c>
      <c r="H125" s="37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4" t="s">
        <v>5</v>
      </c>
      <c r="H126" s="37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4" t="s">
        <v>32</v>
      </c>
      <c r="H127" s="37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8" t="s">
        <v>22</v>
      </c>
      <c r="G1" s="368"/>
      <c r="H1" s="36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8" t="s">
        <v>21</v>
      </c>
      <c r="G2" s="368"/>
      <c r="H2" s="36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70" t="s">
        <v>2</v>
      </c>
      <c r="B5" s="371" t="s">
        <v>3</v>
      </c>
      <c r="C5" s="371"/>
      <c r="D5" s="371"/>
      <c r="E5" s="371"/>
      <c r="F5" s="371"/>
      <c r="G5" s="371"/>
      <c r="H5" s="371" t="s">
        <v>4</v>
      </c>
      <c r="I5" s="429" t="s">
        <v>5</v>
      </c>
      <c r="J5" s="373" t="s">
        <v>6</v>
      </c>
      <c r="L5" s="37"/>
      <c r="M5" s="37"/>
      <c r="N5" s="37"/>
      <c r="O5" s="37"/>
      <c r="P5" s="37"/>
      <c r="Q5" s="37"/>
    </row>
    <row r="6" spans="1:17" x14ac:dyDescent="0.25">
      <c r="A6" s="37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71"/>
      <c r="I6" s="429"/>
      <c r="J6" s="37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4" t="s">
        <v>12</v>
      </c>
      <c r="H31" s="37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4" t="s">
        <v>13</v>
      </c>
      <c r="H32" s="37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4" t="s">
        <v>14</v>
      </c>
      <c r="H33" s="37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4" t="s">
        <v>15</v>
      </c>
      <c r="H34" s="37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4" t="s">
        <v>16</v>
      </c>
      <c r="H35" s="37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4" t="s">
        <v>5</v>
      </c>
      <c r="H36" s="37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4" t="s">
        <v>32</v>
      </c>
      <c r="H37" s="37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8" t="s">
        <v>22</v>
      </c>
      <c r="G1" s="368"/>
      <c r="H1" s="36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8" t="s">
        <v>21</v>
      </c>
      <c r="G2" s="368"/>
      <c r="H2" s="368"/>
      <c r="I2" s="38">
        <f>J59*-1</f>
        <v>-34807202</v>
      </c>
      <c r="J2" s="20"/>
    </row>
    <row r="4" spans="1:10" ht="19.5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2"/>
    </row>
    <row r="5" spans="1:10" x14ac:dyDescent="0.25">
      <c r="A5" s="403" t="s">
        <v>2</v>
      </c>
      <c r="B5" s="405" t="s">
        <v>3</v>
      </c>
      <c r="C5" s="406"/>
      <c r="D5" s="406"/>
      <c r="E5" s="406"/>
      <c r="F5" s="406"/>
      <c r="G5" s="407"/>
      <c r="H5" s="408" t="s">
        <v>4</v>
      </c>
      <c r="I5" s="410" t="s">
        <v>5</v>
      </c>
      <c r="J5" s="383" t="s">
        <v>6</v>
      </c>
    </row>
    <row r="6" spans="1:10" x14ac:dyDescent="0.25">
      <c r="A6" s="40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9"/>
      <c r="I6" s="411"/>
      <c r="J6" s="38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30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3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30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3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30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3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30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3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30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3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30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3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30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3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30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3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30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3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30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3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4" t="s">
        <v>12</v>
      </c>
      <c r="H53" s="37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4" t="s">
        <v>13</v>
      </c>
      <c r="H54" s="37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4" t="s">
        <v>14</v>
      </c>
      <c r="H55" s="37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4" t="s">
        <v>15</v>
      </c>
      <c r="H56" s="37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4" t="s">
        <v>16</v>
      </c>
      <c r="H57" s="37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4" t="s">
        <v>5</v>
      </c>
      <c r="H58" s="37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4" t="s">
        <v>32</v>
      </c>
      <c r="H59" s="37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8" t="s">
        <v>21</v>
      </c>
      <c r="G2" s="368"/>
      <c r="H2" s="368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  <c r="L5" s="238"/>
    </row>
    <row r="6" spans="1:12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  <c r="L6" s="238"/>
    </row>
    <row r="7" spans="1:12" x14ac:dyDescent="0.25">
      <c r="A7" s="40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9"/>
      <c r="I7" s="411"/>
      <c r="J7" s="384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4" t="s">
        <v>12</v>
      </c>
      <c r="H53" s="37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4" t="s">
        <v>13</v>
      </c>
      <c r="H54" s="37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4" t="s">
        <v>14</v>
      </c>
      <c r="H55" s="37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4" t="s">
        <v>15</v>
      </c>
      <c r="H56" s="37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4" t="s">
        <v>16</v>
      </c>
      <c r="H57" s="37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4" t="s">
        <v>5</v>
      </c>
      <c r="H58" s="37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4" t="s">
        <v>32</v>
      </c>
      <c r="H59" s="37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8" t="s">
        <v>22</v>
      </c>
      <c r="G1" s="368"/>
      <c r="H1" s="36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8" t="s">
        <v>21</v>
      </c>
      <c r="G2" s="368"/>
      <c r="H2" s="36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371" t="s">
        <v>4</v>
      </c>
      <c r="I6" s="429" t="s">
        <v>5</v>
      </c>
      <c r="J6" s="373" t="s">
        <v>6</v>
      </c>
      <c r="L6" s="219"/>
      <c r="M6" s="219"/>
      <c r="N6" s="219"/>
      <c r="O6" s="219"/>
      <c r="P6" s="219"/>
      <c r="Q6" s="219"/>
    </row>
    <row r="7" spans="1:17" x14ac:dyDescent="0.25">
      <c r="A7" s="37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71"/>
      <c r="I7" s="429"/>
      <c r="J7" s="37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4" t="s">
        <v>12</v>
      </c>
      <c r="H32" s="37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4" t="s">
        <v>13</v>
      </c>
      <c r="H33" s="37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4" t="s">
        <v>14</v>
      </c>
      <c r="H34" s="37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4" t="s">
        <v>15</v>
      </c>
      <c r="H35" s="37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4" t="s">
        <v>16</v>
      </c>
      <c r="H36" s="37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4" t="s">
        <v>5</v>
      </c>
      <c r="H37" s="37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4" t="s">
        <v>32</v>
      </c>
      <c r="H38" s="37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8" t="s">
        <v>22</v>
      </c>
      <c r="G1" s="368"/>
      <c r="H1" s="36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9" t="s">
        <v>63</v>
      </c>
      <c r="B5" s="369"/>
      <c r="C5" s="369"/>
      <c r="D5" s="369"/>
      <c r="E5" s="369"/>
      <c r="F5" s="369"/>
      <c r="G5" s="369"/>
      <c r="H5" s="369"/>
      <c r="I5" s="369"/>
      <c r="J5" s="369"/>
    </row>
    <row r="6" spans="1:19" x14ac:dyDescent="0.25">
      <c r="A6" s="375" t="s">
        <v>2</v>
      </c>
      <c r="B6" s="371" t="s">
        <v>3</v>
      </c>
      <c r="C6" s="371"/>
      <c r="D6" s="371"/>
      <c r="E6" s="371"/>
      <c r="F6" s="371"/>
      <c r="G6" s="371"/>
      <c r="H6" s="371" t="s">
        <v>4</v>
      </c>
      <c r="I6" s="372" t="s">
        <v>5</v>
      </c>
      <c r="J6" s="373" t="s">
        <v>6</v>
      </c>
    </row>
    <row r="7" spans="1:19" x14ac:dyDescent="0.25">
      <c r="A7" s="37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1"/>
      <c r="I7" s="372"/>
      <c r="J7" s="37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4" t="s">
        <v>12</v>
      </c>
      <c r="H32" s="37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4" t="s">
        <v>13</v>
      </c>
      <c r="H33" s="37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4" t="s">
        <v>14</v>
      </c>
      <c r="H34" s="37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4" t="s">
        <v>15</v>
      </c>
      <c r="H35" s="37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4" t="s">
        <v>16</v>
      </c>
      <c r="H36" s="37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4" t="s">
        <v>5</v>
      </c>
      <c r="H37" s="37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4" t="s">
        <v>32</v>
      </c>
      <c r="H38" s="37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8" t="s">
        <v>21</v>
      </c>
      <c r="G2" s="368"/>
      <c r="H2" s="36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3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3" x14ac:dyDescent="0.25">
      <c r="A7" s="40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0"/>
      <c r="I7" s="411"/>
      <c r="J7" s="38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170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170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170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171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4" t="s">
        <v>12</v>
      </c>
      <c r="H73" s="37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4" t="s">
        <v>13</v>
      </c>
      <c r="H74" s="37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4" t="s">
        <v>14</v>
      </c>
      <c r="H75" s="37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4" t="s">
        <v>15</v>
      </c>
      <c r="H76" s="37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4" t="s">
        <v>16</v>
      </c>
      <c r="H77" s="37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4" t="s">
        <v>5</v>
      </c>
      <c r="H78" s="37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4" t="s">
        <v>32</v>
      </c>
      <c r="H79" s="37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8" t="s">
        <v>120</v>
      </c>
      <c r="G2" s="368"/>
      <c r="H2" s="368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L5" s="18"/>
      <c r="N5" s="18"/>
      <c r="O5" s="37"/>
    </row>
    <row r="6" spans="1:15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432" t="s">
        <v>4</v>
      </c>
      <c r="I6" s="434" t="s">
        <v>5</v>
      </c>
      <c r="J6" s="435" t="s">
        <v>6</v>
      </c>
      <c r="L6" s="18"/>
      <c r="N6" s="18"/>
      <c r="O6" s="37"/>
    </row>
    <row r="7" spans="1:15" x14ac:dyDescent="0.25">
      <c r="A7" s="37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3"/>
      <c r="I7" s="434"/>
      <c r="J7" s="43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6" t="s">
        <v>12</v>
      </c>
      <c r="H19" s="43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6" t="s">
        <v>13</v>
      </c>
      <c r="H20" s="43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6" t="s">
        <v>14</v>
      </c>
      <c r="H21" s="43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6" t="s">
        <v>15</v>
      </c>
      <c r="H22" s="43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6" t="s">
        <v>16</v>
      </c>
      <c r="H23" s="43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6" t="s">
        <v>5</v>
      </c>
      <c r="H24" s="43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6" t="s">
        <v>32</v>
      </c>
      <c r="H25" s="43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8" t="s">
        <v>22</v>
      </c>
      <c r="G1" s="368"/>
      <c r="H1" s="36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8" t="s">
        <v>21</v>
      </c>
      <c r="G2" s="368"/>
      <c r="H2" s="368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5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5" x14ac:dyDescent="0.25">
      <c r="A7" s="40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9"/>
      <c r="I7" s="411"/>
      <c r="J7" s="38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4" t="s">
        <v>12</v>
      </c>
      <c r="H53" s="37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4" t="s">
        <v>13</v>
      </c>
      <c r="H54" s="37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4" t="s">
        <v>14</v>
      </c>
      <c r="H55" s="37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4" t="s">
        <v>15</v>
      </c>
      <c r="H56" s="37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4" t="s">
        <v>16</v>
      </c>
      <c r="H57" s="37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4" t="s">
        <v>5</v>
      </c>
      <c r="H58" s="37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4" t="s">
        <v>32</v>
      </c>
      <c r="H59" s="37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8" t="s">
        <v>22</v>
      </c>
      <c r="G1" s="368"/>
      <c r="H1" s="36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0" x14ac:dyDescent="0.25">
      <c r="A7" s="40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0"/>
      <c r="I7" s="411"/>
      <c r="J7" s="384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4" t="s">
        <v>12</v>
      </c>
      <c r="H35" s="37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4" t="s">
        <v>13</v>
      </c>
      <c r="H36" s="37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4" t="s">
        <v>14</v>
      </c>
      <c r="H37" s="37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4" t="s">
        <v>15</v>
      </c>
      <c r="H38" s="37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4" t="s">
        <v>16</v>
      </c>
      <c r="H39" s="37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4" t="s">
        <v>5</v>
      </c>
      <c r="H40" s="37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4" t="s">
        <v>32</v>
      </c>
      <c r="H41" s="37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8" t="s">
        <v>22</v>
      </c>
      <c r="G1" s="368"/>
      <c r="H1" s="368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8" t="s">
        <v>21</v>
      </c>
      <c r="G2" s="368"/>
      <c r="H2" s="368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0" x14ac:dyDescent="0.25">
      <c r="A7" s="40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0"/>
      <c r="I7" s="411"/>
      <c r="J7" s="384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4" t="s">
        <v>12</v>
      </c>
      <c r="H35" s="37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4" t="s">
        <v>13</v>
      </c>
      <c r="H36" s="37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4" t="s">
        <v>14</v>
      </c>
      <c r="H37" s="37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4" t="s">
        <v>15</v>
      </c>
      <c r="H38" s="37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4" t="s">
        <v>16</v>
      </c>
      <c r="H39" s="37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4" t="s">
        <v>5</v>
      </c>
      <c r="H40" s="37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4" t="s">
        <v>32</v>
      </c>
      <c r="H41" s="37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8" t="s">
        <v>22</v>
      </c>
      <c r="G1" s="368"/>
      <c r="H1" s="368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8" t="s">
        <v>21</v>
      </c>
      <c r="G2" s="368"/>
      <c r="H2" s="368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7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7" x14ac:dyDescent="0.25">
      <c r="A7" s="40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0"/>
      <c r="I7" s="411"/>
      <c r="J7" s="384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4" t="s">
        <v>12</v>
      </c>
      <c r="H35" s="37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4" t="s">
        <v>13</v>
      </c>
      <c r="H36" s="37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4" t="s">
        <v>14</v>
      </c>
      <c r="H37" s="37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4" t="s">
        <v>15</v>
      </c>
      <c r="H38" s="37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4" t="s">
        <v>16</v>
      </c>
      <c r="H39" s="37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4" t="s">
        <v>5</v>
      </c>
      <c r="H40" s="37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4" t="s">
        <v>32</v>
      </c>
      <c r="H41" s="37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8" t="s">
        <v>22</v>
      </c>
      <c r="G1" s="368"/>
      <c r="H1" s="368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8" t="s">
        <v>21</v>
      </c>
      <c r="G2" s="368"/>
      <c r="H2" s="368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0" x14ac:dyDescent="0.25">
      <c r="A7" s="40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0"/>
      <c r="I7" s="411"/>
      <c r="J7" s="384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4" t="s">
        <v>12</v>
      </c>
      <c r="H35" s="37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4" t="s">
        <v>13</v>
      </c>
      <c r="H36" s="37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4" t="s">
        <v>14</v>
      </c>
      <c r="H37" s="37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4" t="s">
        <v>15</v>
      </c>
      <c r="H38" s="37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4" t="s">
        <v>16</v>
      </c>
      <c r="H39" s="37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4" t="s">
        <v>5</v>
      </c>
      <c r="H40" s="37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4" t="s">
        <v>32</v>
      </c>
      <c r="H41" s="37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8" t="s">
        <v>22</v>
      </c>
      <c r="G1" s="368"/>
      <c r="H1" s="368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8" t="s">
        <v>21</v>
      </c>
      <c r="G2" s="368"/>
      <c r="H2" s="368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0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0" x14ac:dyDescent="0.25">
      <c r="A7" s="40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0"/>
      <c r="I7" s="411"/>
      <c r="J7" s="384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4" t="s">
        <v>12</v>
      </c>
      <c r="H35" s="37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4" t="s">
        <v>13</v>
      </c>
      <c r="H36" s="37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4" t="s">
        <v>14</v>
      </c>
      <c r="H37" s="37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4" t="s">
        <v>15</v>
      </c>
      <c r="H38" s="37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4" t="s">
        <v>16</v>
      </c>
      <c r="H39" s="37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4" t="s">
        <v>5</v>
      </c>
      <c r="H40" s="37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4" t="s">
        <v>32</v>
      </c>
      <c r="H41" s="37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8" t="s">
        <v>22</v>
      </c>
      <c r="G1" s="368"/>
      <c r="H1" s="368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6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</row>
    <row r="7" spans="1:16" x14ac:dyDescent="0.25">
      <c r="A7" s="40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0"/>
      <c r="I7" s="411"/>
      <c r="J7" s="38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4" t="s">
        <v>12</v>
      </c>
      <c r="H158" s="37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4" t="s">
        <v>13</v>
      </c>
      <c r="H159" s="37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4" t="s">
        <v>14</v>
      </c>
      <c r="H160" s="37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4" t="s">
        <v>15</v>
      </c>
      <c r="H161" s="37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4" t="s">
        <v>16</v>
      </c>
      <c r="H162" s="37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4" t="s">
        <v>5</v>
      </c>
      <c r="H163" s="37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4" t="s">
        <v>32</v>
      </c>
      <c r="H164" s="37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8" t="s">
        <v>22</v>
      </c>
      <c r="G1" s="368"/>
      <c r="H1" s="368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8" t="s">
        <v>21</v>
      </c>
      <c r="G2" s="368"/>
      <c r="H2" s="36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371" t="s">
        <v>4</v>
      </c>
      <c r="I6" s="429" t="s">
        <v>5</v>
      </c>
      <c r="J6" s="373" t="s">
        <v>6</v>
      </c>
      <c r="L6" s="219"/>
      <c r="M6" s="219"/>
      <c r="N6" s="219"/>
      <c r="O6" s="219"/>
      <c r="P6" s="219"/>
      <c r="Q6" s="219"/>
    </row>
    <row r="7" spans="1:17" x14ac:dyDescent="0.25">
      <c r="A7" s="37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1"/>
      <c r="I7" s="429"/>
      <c r="J7" s="37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4" t="s">
        <v>12</v>
      </c>
      <c r="H32" s="37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4" t="s">
        <v>13</v>
      </c>
      <c r="H33" s="37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4" t="s">
        <v>14</v>
      </c>
      <c r="H34" s="37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4" t="s">
        <v>15</v>
      </c>
      <c r="H35" s="37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4" t="s">
        <v>16</v>
      </c>
      <c r="H36" s="37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4" t="s">
        <v>5</v>
      </c>
      <c r="H37" s="37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4" t="s">
        <v>32</v>
      </c>
      <c r="H38" s="37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8" t="s">
        <v>22</v>
      </c>
      <c r="G1" s="368"/>
      <c r="H1" s="36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  <c r="L5" s="174"/>
      <c r="M5" s="18"/>
      <c r="O5" s="18"/>
    </row>
    <row r="6" spans="1:15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379" t="s">
        <v>4</v>
      </c>
      <c r="I6" s="410" t="s">
        <v>5</v>
      </c>
      <c r="J6" s="383" t="s">
        <v>6</v>
      </c>
      <c r="L6" s="174"/>
    </row>
    <row r="7" spans="1:15" x14ac:dyDescent="0.25">
      <c r="A7" s="40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0"/>
      <c r="I7" s="411"/>
      <c r="J7" s="38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4" t="s">
        <v>12</v>
      </c>
      <c r="H57" s="37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4" t="s">
        <v>13</v>
      </c>
      <c r="H58" s="37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4" t="s">
        <v>14</v>
      </c>
      <c r="H59" s="37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4" t="s">
        <v>15</v>
      </c>
      <c r="H60" s="37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4" t="s">
        <v>16</v>
      </c>
      <c r="H61" s="37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4" t="s">
        <v>5</v>
      </c>
      <c r="H62" s="37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4" t="s">
        <v>32</v>
      </c>
      <c r="H63" s="37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8" t="s">
        <v>22</v>
      </c>
      <c r="G1" s="368"/>
      <c r="H1" s="36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8" t="s">
        <v>21</v>
      </c>
      <c r="G2" s="368"/>
      <c r="H2" s="368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01"/>
      <c r="B5" s="401"/>
      <c r="C5" s="401"/>
      <c r="D5" s="401"/>
      <c r="E5" s="401"/>
      <c r="F5" s="401"/>
      <c r="G5" s="401"/>
      <c r="H5" s="401"/>
      <c r="I5" s="401"/>
      <c r="J5" s="402"/>
    </row>
    <row r="6" spans="1:11" x14ac:dyDescent="0.25">
      <c r="A6" s="403" t="s">
        <v>2</v>
      </c>
      <c r="B6" s="405" t="s">
        <v>3</v>
      </c>
      <c r="C6" s="406"/>
      <c r="D6" s="406"/>
      <c r="E6" s="406"/>
      <c r="F6" s="406"/>
      <c r="G6" s="407"/>
      <c r="H6" s="408" t="s">
        <v>4</v>
      </c>
      <c r="I6" s="410" t="s">
        <v>5</v>
      </c>
      <c r="J6" s="383" t="s">
        <v>6</v>
      </c>
    </row>
    <row r="7" spans="1:11" x14ac:dyDescent="0.25">
      <c r="A7" s="40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9"/>
      <c r="I7" s="411"/>
      <c r="J7" s="38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4" t="s">
        <v>12</v>
      </c>
      <c r="H116" s="37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4" t="s">
        <v>13</v>
      </c>
      <c r="H117" s="37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4" t="s">
        <v>14</v>
      </c>
      <c r="H118" s="37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4" t="s">
        <v>15</v>
      </c>
      <c r="H119" s="37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4" t="s">
        <v>16</v>
      </c>
      <c r="H120" s="37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4" t="s">
        <v>5</v>
      </c>
      <c r="H121" s="37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4" t="s">
        <v>32</v>
      </c>
      <c r="H122" s="37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8" t="s">
        <v>22</v>
      </c>
      <c r="G1" s="368"/>
      <c r="H1" s="36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8" t="s">
        <v>21</v>
      </c>
      <c r="G2" s="368"/>
      <c r="H2" s="36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0" t="s">
        <v>2</v>
      </c>
      <c r="B6" s="371" t="s">
        <v>3</v>
      </c>
      <c r="C6" s="371"/>
      <c r="D6" s="371"/>
      <c r="E6" s="371"/>
      <c r="F6" s="371"/>
      <c r="G6" s="371"/>
      <c r="H6" s="371" t="s">
        <v>4</v>
      </c>
      <c r="I6" s="429" t="s">
        <v>5</v>
      </c>
      <c r="J6" s="373" t="s">
        <v>6</v>
      </c>
      <c r="L6" s="219"/>
      <c r="M6" s="219"/>
      <c r="N6" s="219"/>
      <c r="O6" s="219"/>
      <c r="P6" s="219"/>
      <c r="Q6" s="219"/>
    </row>
    <row r="7" spans="1:17" x14ac:dyDescent="0.25">
      <c r="A7" s="37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1"/>
      <c r="I7" s="429"/>
      <c r="J7" s="37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4" t="s">
        <v>12</v>
      </c>
      <c r="H32" s="37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4" t="s">
        <v>13</v>
      </c>
      <c r="H33" s="37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4" t="s">
        <v>14</v>
      </c>
      <c r="H34" s="37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4" t="s">
        <v>15</v>
      </c>
      <c r="H35" s="37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4" t="s">
        <v>16</v>
      </c>
      <c r="H36" s="37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4" t="s">
        <v>5</v>
      </c>
      <c r="H37" s="37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4" t="s">
        <v>32</v>
      </c>
      <c r="H38" s="37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8" t="s">
        <v>22</v>
      </c>
      <c r="G1" s="368"/>
      <c r="H1" s="36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8" t="s">
        <v>21</v>
      </c>
      <c r="G2" s="368"/>
      <c r="H2" s="368"/>
      <c r="I2" s="21">
        <f>J72*-1</f>
        <v>0</v>
      </c>
    </row>
    <row r="4" spans="1:10" ht="19.5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</row>
    <row r="5" spans="1:10" x14ac:dyDescent="0.25">
      <c r="A5" s="370" t="s">
        <v>2</v>
      </c>
      <c r="B5" s="371" t="s">
        <v>3</v>
      </c>
      <c r="C5" s="371"/>
      <c r="D5" s="371"/>
      <c r="E5" s="371"/>
      <c r="F5" s="371"/>
      <c r="G5" s="371"/>
      <c r="H5" s="437" t="s">
        <v>4</v>
      </c>
      <c r="I5" s="434" t="s">
        <v>5</v>
      </c>
      <c r="J5" s="435" t="s">
        <v>6</v>
      </c>
    </row>
    <row r="6" spans="1:10" x14ac:dyDescent="0.25">
      <c r="A6" s="37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8"/>
      <c r="I6" s="434"/>
      <c r="J6" s="43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6" t="s">
        <v>12</v>
      </c>
      <c r="H66" s="43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6" t="s">
        <v>13</v>
      </c>
      <c r="H67" s="43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6" t="s">
        <v>14</v>
      </c>
      <c r="H68" s="43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6" t="s">
        <v>15</v>
      </c>
      <c r="H69" s="43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6" t="s">
        <v>16</v>
      </c>
      <c r="H70" s="43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6" t="s">
        <v>5</v>
      </c>
      <c r="H71" s="43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6" t="s">
        <v>32</v>
      </c>
      <c r="H72" s="43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8" t="s">
        <v>22</v>
      </c>
      <c r="G1" s="368"/>
      <c r="H1" s="36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8" t="s">
        <v>21</v>
      </c>
      <c r="G2" s="368"/>
      <c r="H2" s="368"/>
      <c r="I2" s="38">
        <f>J40*-1</f>
        <v>0</v>
      </c>
      <c r="J2" s="20"/>
    </row>
    <row r="4" spans="1:15" ht="19.5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2"/>
    </row>
    <row r="5" spans="1:15" x14ac:dyDescent="0.25">
      <c r="A5" s="403" t="s">
        <v>2</v>
      </c>
      <c r="B5" s="405" t="s">
        <v>3</v>
      </c>
      <c r="C5" s="406"/>
      <c r="D5" s="406"/>
      <c r="E5" s="406"/>
      <c r="F5" s="406"/>
      <c r="G5" s="407"/>
      <c r="H5" s="408" t="s">
        <v>4</v>
      </c>
      <c r="I5" s="410" t="s">
        <v>5</v>
      </c>
      <c r="J5" s="383" t="s">
        <v>6</v>
      </c>
    </row>
    <row r="6" spans="1:15" x14ac:dyDescent="0.25">
      <c r="A6" s="40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9"/>
      <c r="I6" s="411"/>
      <c r="J6" s="38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4" t="s">
        <v>12</v>
      </c>
      <c r="H34" s="37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4" t="s">
        <v>13</v>
      </c>
      <c r="H35" s="37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4" t="s">
        <v>14</v>
      </c>
      <c r="H36" s="37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4" t="s">
        <v>15</v>
      </c>
      <c r="H37" s="37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4" t="s">
        <v>16</v>
      </c>
      <c r="H38" s="37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4" t="s">
        <v>5</v>
      </c>
      <c r="H39" s="37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4" t="s">
        <v>32</v>
      </c>
      <c r="H40" s="37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8" t="s">
        <v>22</v>
      </c>
      <c r="G1" s="368"/>
      <c r="H1" s="36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8" t="s">
        <v>21</v>
      </c>
      <c r="G2" s="368"/>
      <c r="H2" s="368"/>
      <c r="I2" s="21">
        <f>J71*-1</f>
        <v>12110891</v>
      </c>
    </row>
    <row r="4" spans="1:10" ht="19.5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</row>
    <row r="5" spans="1:10" x14ac:dyDescent="0.25">
      <c r="A5" s="370" t="s">
        <v>2</v>
      </c>
      <c r="B5" s="371" t="s">
        <v>3</v>
      </c>
      <c r="C5" s="371"/>
      <c r="D5" s="371"/>
      <c r="E5" s="371"/>
      <c r="F5" s="371"/>
      <c r="G5" s="371"/>
      <c r="H5" s="437" t="s">
        <v>4</v>
      </c>
      <c r="I5" s="434" t="s">
        <v>5</v>
      </c>
      <c r="J5" s="435" t="s">
        <v>6</v>
      </c>
    </row>
    <row r="6" spans="1:10" x14ac:dyDescent="0.25">
      <c r="A6" s="37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8"/>
      <c r="I6" s="434"/>
      <c r="J6" s="43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6" t="s">
        <v>12</v>
      </c>
      <c r="H65" s="43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6" t="s">
        <v>13</v>
      </c>
      <c r="H66" s="43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6" t="s">
        <v>14</v>
      </c>
      <c r="H67" s="43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6" t="s">
        <v>15</v>
      </c>
      <c r="H68" s="43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6" t="s">
        <v>16</v>
      </c>
      <c r="H69" s="43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6" t="s">
        <v>5</v>
      </c>
      <c r="H70" s="43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6" t="s">
        <v>32</v>
      </c>
      <c r="H71" s="43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17</vt:i4>
      </vt:variant>
    </vt:vector>
  </HeadingPairs>
  <TitlesOfParts>
    <vt:vector size="59" baseType="lpstr">
      <vt:lpstr>Taufik ST</vt:lpstr>
      <vt:lpstr>Indra Fashion</vt:lpstr>
      <vt:lpstr>Bandros</vt:lpstr>
      <vt:lpstr>Atlantis</vt:lpstr>
      <vt:lpstr>Sale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2018-08-21T10:27:54Z</dcterms:modified>
</cp:coreProperties>
</file>