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7470" windowHeight="2760" firstSheet="2" activeTab="3"/>
  </bookViews>
  <sheets>
    <sheet name="Penjualan" sheetId="2" state="hidden" r:id="rId1"/>
    <sheet name="Katalog" sheetId="1" state="hidden" r:id="rId2"/>
    <sheet name="Penjualan Kzt" sheetId="4" r:id="rId3"/>
    <sheet name="Katalog Kzt" sheetId="3" r:id="rId4"/>
  </sheets>
  <definedNames>
    <definedName name="_xlnm._FilterDatabase" localSheetId="0" hidden="1">Penjualan!$B$2:$G$37</definedName>
  </definedNames>
  <calcPr calcId="125725"/>
</workbook>
</file>

<file path=xl/calcChain.xml><?xml version="1.0" encoding="utf-8"?>
<calcChain xmlns="http://schemas.openxmlformats.org/spreadsheetml/2006/main">
  <c r="M38" i="4"/>
  <c r="M39"/>
  <c r="M40"/>
  <c r="M41"/>
  <c r="L42" i="3"/>
  <c r="L43"/>
  <c r="L38"/>
  <c r="L39"/>
  <c r="L40"/>
  <c r="L41"/>
  <c r="L37"/>
  <c r="M37" i="4"/>
  <c r="L36" i="3"/>
  <c r="L31"/>
  <c r="L32"/>
  <c r="L33"/>
  <c r="L34"/>
  <c r="L35"/>
  <c r="L30"/>
  <c r="L29"/>
  <c r="M30" i="4" l="1"/>
  <c r="M31"/>
  <c r="M32"/>
  <c r="M33"/>
  <c r="M34"/>
  <c r="M35"/>
  <c r="M36"/>
  <c r="L29" l="1"/>
  <c r="M29" s="1"/>
  <c r="L28" i="3"/>
  <c r="L28" i="4" l="1"/>
  <c r="M28" s="1"/>
  <c r="L27" i="3"/>
  <c r="M27" i="4" l="1"/>
  <c r="L26" i="3"/>
  <c r="L25" l="1"/>
  <c r="L26" i="4"/>
  <c r="M26" s="1"/>
  <c r="L24" i="3" l="1"/>
  <c r="M25" i="4"/>
  <c r="K44"/>
  <c r="M24"/>
  <c r="M23"/>
  <c r="M22"/>
  <c r="M21"/>
  <c r="L20"/>
  <c r="L44" s="1"/>
  <c r="M19"/>
  <c r="M18"/>
  <c r="M17"/>
  <c r="M16"/>
  <c r="M15"/>
  <c r="M14"/>
  <c r="M13"/>
  <c r="M12"/>
  <c r="M11"/>
  <c r="M10"/>
  <c r="M9"/>
  <c r="N9" s="1"/>
  <c r="N10" s="1"/>
  <c r="N11" s="1"/>
  <c r="D36"/>
  <c r="C36"/>
  <c r="G35"/>
  <c r="F6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N12" l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M20"/>
  <c r="E36"/>
  <c r="O13"/>
  <c r="M44"/>
  <c r="L23" i="3"/>
  <c r="L22"/>
  <c r="L21"/>
  <c r="L20"/>
  <c r="L19"/>
  <c r="L18"/>
  <c r="L17"/>
  <c r="L16"/>
  <c r="L15"/>
  <c r="L14"/>
  <c r="K13"/>
  <c r="J13"/>
  <c r="K12"/>
  <c r="J12"/>
  <c r="L11"/>
  <c r="L10"/>
  <c r="L9"/>
  <c r="L8"/>
  <c r="L7"/>
  <c r="L6"/>
  <c r="M6" s="1"/>
  <c r="G26"/>
  <c r="F6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O6" l="1"/>
  <c r="L12"/>
  <c r="M7"/>
  <c r="M8" s="1"/>
  <c r="O8" s="1"/>
  <c r="L13"/>
  <c r="L24" i="2"/>
  <c r="L24" i="1"/>
  <c r="O7" i="3" l="1"/>
  <c r="M9"/>
  <c r="M10" s="1"/>
  <c r="L23" i="2"/>
  <c r="L23" i="1"/>
  <c r="L22"/>
  <c r="L21"/>
  <c r="L20"/>
  <c r="O9" i="3" l="1"/>
  <c r="O10"/>
  <c r="M11"/>
  <c r="K20" i="2"/>
  <c r="L20" s="1"/>
  <c r="L21"/>
  <c r="L22"/>
  <c r="O11" i="3" l="1"/>
  <c r="M12"/>
  <c r="L19" i="1"/>
  <c r="L19" i="2"/>
  <c r="O12" i="3" l="1"/>
  <c r="M13"/>
  <c r="L18" i="2"/>
  <c r="L17"/>
  <c r="L16"/>
  <c r="L15"/>
  <c r="L14"/>
  <c r="O13" i="3" l="1"/>
  <c r="M14"/>
  <c r="L18" i="1"/>
  <c r="L44" i="2"/>
  <c r="L17" i="1"/>
  <c r="L16"/>
  <c r="L15"/>
  <c r="K14"/>
  <c r="J14"/>
  <c r="M15" i="3" l="1"/>
  <c r="O14"/>
  <c r="L14" i="1"/>
  <c r="L43" i="2"/>
  <c r="L34" i="1"/>
  <c r="L33"/>
  <c r="L32"/>
  <c r="O15" i="3" l="1"/>
  <c r="M16"/>
  <c r="L42" i="2"/>
  <c r="M17" i="3" l="1"/>
  <c r="O16"/>
  <c r="L41" i="2"/>
  <c r="K31" i="1"/>
  <c r="J31"/>
  <c r="L31" s="1"/>
  <c r="K13"/>
  <c r="J13"/>
  <c r="L40" i="2"/>
  <c r="L13" i="1" l="1"/>
  <c r="O17" i="3"/>
  <c r="M18"/>
  <c r="M10" i="2"/>
  <c r="M11" s="1"/>
  <c r="M12" s="1"/>
  <c r="M13" s="1"/>
  <c r="M9"/>
  <c r="L13"/>
  <c r="L12"/>
  <c r="L11"/>
  <c r="L10"/>
  <c r="L9"/>
  <c r="M14" l="1"/>
  <c r="M15" s="1"/>
  <c r="M16" s="1"/>
  <c r="M17" s="1"/>
  <c r="M18" s="1"/>
  <c r="M19" s="1"/>
  <c r="M20" s="1"/>
  <c r="M21" s="1"/>
  <c r="M22" s="1"/>
  <c r="M23" s="1"/>
  <c r="M24" s="1"/>
  <c r="M40"/>
  <c r="M41" s="1"/>
  <c r="M42" s="1"/>
  <c r="M43" s="1"/>
  <c r="M44" s="1"/>
  <c r="N13"/>
  <c r="M19" i="3"/>
  <c r="O18"/>
  <c r="L12" i="1"/>
  <c r="L11"/>
  <c r="L10"/>
  <c r="L9"/>
  <c r="L8"/>
  <c r="L7"/>
  <c r="D388" i="2"/>
  <c r="C388"/>
  <c r="E388" s="1"/>
  <c r="D354"/>
  <c r="C354"/>
  <c r="D321"/>
  <c r="C321"/>
  <c r="E321" s="1"/>
  <c r="D287"/>
  <c r="C287"/>
  <c r="D255"/>
  <c r="C255"/>
  <c r="E255" s="1"/>
  <c r="D222"/>
  <c r="C222"/>
  <c r="D193"/>
  <c r="C193"/>
  <c r="E193" s="1"/>
  <c r="D169"/>
  <c r="C169"/>
  <c r="D135"/>
  <c r="C135"/>
  <c r="E135" s="1"/>
  <c r="D102"/>
  <c r="C102"/>
  <c r="K68"/>
  <c r="J68"/>
  <c r="D68"/>
  <c r="C68"/>
  <c r="G67"/>
  <c r="K37"/>
  <c r="J37"/>
  <c r="D37"/>
  <c r="C37"/>
  <c r="G36"/>
  <c r="F7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D323" i="1"/>
  <c r="C323"/>
  <c r="D311"/>
  <c r="C311"/>
  <c r="D277"/>
  <c r="C277"/>
  <c r="D246"/>
  <c r="C246"/>
  <c r="K218"/>
  <c r="J218"/>
  <c r="L217"/>
  <c r="L216"/>
  <c r="L215"/>
  <c r="L214"/>
  <c r="L213"/>
  <c r="D213"/>
  <c r="C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D184"/>
  <c r="C184"/>
  <c r="L179"/>
  <c r="L178"/>
  <c r="L177"/>
  <c r="L175"/>
  <c r="L174"/>
  <c r="L173"/>
  <c r="L172"/>
  <c r="L171"/>
  <c r="L170"/>
  <c r="L169"/>
  <c r="L168"/>
  <c r="L166"/>
  <c r="L165"/>
  <c r="L164"/>
  <c r="L163"/>
  <c r="K160"/>
  <c r="K180" s="1"/>
  <c r="J160"/>
  <c r="J180" s="1"/>
  <c r="D160"/>
  <c r="C160"/>
  <c r="E160" s="1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K126"/>
  <c r="J126"/>
  <c r="D126"/>
  <c r="C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K93"/>
  <c r="J93"/>
  <c r="D93"/>
  <c r="C93"/>
  <c r="G92"/>
  <c r="N76"/>
  <c r="K59"/>
  <c r="J59"/>
  <c r="D59"/>
  <c r="C59"/>
  <c r="G58"/>
  <c r="K28"/>
  <c r="J28"/>
  <c r="D28"/>
  <c r="C28"/>
  <c r="G27"/>
  <c r="F7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41" i="2" l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s="1"/>
  <c r="F128" s="1"/>
  <c r="F129" s="1"/>
  <c r="F130" s="1"/>
  <c r="F131" s="1"/>
  <c r="F132" s="1"/>
  <c r="F133" s="1"/>
  <c r="F134" s="1"/>
  <c r="G134" s="1"/>
  <c r="F36"/>
  <c r="F40" s="1"/>
  <c r="E102"/>
  <c r="E222"/>
  <c r="E287"/>
  <c r="E37"/>
  <c r="O19" i="3"/>
  <c r="M20"/>
  <c r="E184" i="1"/>
  <c r="E213"/>
  <c r="L68" i="2"/>
  <c r="L180" i="1"/>
  <c r="M7"/>
  <c r="E93"/>
  <c r="E126"/>
  <c r="L126"/>
  <c r="L218"/>
  <c r="E311"/>
  <c r="L59"/>
  <c r="L37" i="2"/>
  <c r="L160" i="1"/>
  <c r="E28"/>
  <c r="L28"/>
  <c r="N28" s="1"/>
  <c r="E59"/>
  <c r="L93"/>
  <c r="E246"/>
  <c r="E277"/>
  <c r="E323"/>
  <c r="E68" i="2"/>
  <c r="G101" s="1"/>
  <c r="E169"/>
  <c r="E354"/>
  <c r="F123" i="1"/>
  <c r="F124" s="1"/>
  <c r="F125" s="1"/>
  <c r="F129" s="1"/>
  <c r="F130" s="1"/>
  <c r="F131" s="1"/>
  <c r="F132" s="1"/>
  <c r="F133" s="1"/>
  <c r="F134" s="1"/>
  <c r="F135" s="1"/>
  <c r="F136" s="1"/>
  <c r="F137" s="1"/>
  <c r="F138" s="1"/>
  <c r="F139" s="1"/>
  <c r="F140" s="1"/>
  <c r="F141" s="1"/>
  <c r="F138" i="2" l="1"/>
  <c r="F139" s="1"/>
  <c r="F140" s="1"/>
  <c r="F141" s="1"/>
  <c r="F142" s="1"/>
  <c r="F143" s="1"/>
  <c r="F144" s="1"/>
  <c r="F145" s="1"/>
  <c r="F146" s="1"/>
  <c r="F147" s="1"/>
  <c r="F148" s="1"/>
  <c r="F149" s="1"/>
  <c r="F150" s="1"/>
  <c r="F151" s="1"/>
  <c r="F152" s="1"/>
  <c r="F153" s="1"/>
  <c r="F154" s="1"/>
  <c r="F155" s="1"/>
  <c r="F156" s="1"/>
  <c r="F157" s="1"/>
  <c r="F158" s="1"/>
  <c r="F159" s="1"/>
  <c r="F160" s="1"/>
  <c r="F161" s="1"/>
  <c r="F162" s="1"/>
  <c r="F163" s="1"/>
  <c r="F164" s="1"/>
  <c r="F165" s="1"/>
  <c r="F166" s="1"/>
  <c r="F167" s="1"/>
  <c r="F168" s="1"/>
  <c r="G168" s="1"/>
  <c r="G97"/>
  <c r="G77"/>
  <c r="M21" i="3"/>
  <c r="O20"/>
  <c r="M8" i="1"/>
  <c r="O7"/>
  <c r="M62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6" s="1"/>
  <c r="M97" s="1"/>
  <c r="M98" s="1"/>
  <c r="M99" s="1"/>
  <c r="M100" s="1"/>
  <c r="M101" s="1"/>
  <c r="M102" s="1"/>
  <c r="M103" s="1"/>
  <c r="M104" s="1"/>
  <c r="M105" s="1"/>
  <c r="M106" s="1"/>
  <c r="M107" s="1"/>
  <c r="M108" s="1"/>
  <c r="M109" s="1"/>
  <c r="M110" s="1"/>
  <c r="M111" s="1"/>
  <c r="M112" s="1"/>
  <c r="M113" s="1"/>
  <c r="M114" s="1"/>
  <c r="M115" s="1"/>
  <c r="M116" s="1"/>
  <c r="M117" s="1"/>
  <c r="M118" s="1"/>
  <c r="M119" s="1"/>
  <c r="M120" s="1"/>
  <c r="M121" s="1"/>
  <c r="M122" s="1"/>
  <c r="M123" s="1"/>
  <c r="M124" s="1"/>
  <c r="M125" s="1"/>
  <c r="F142"/>
  <c r="F143" s="1"/>
  <c r="F144" s="1"/>
  <c r="F145" s="1"/>
  <c r="F146" s="1"/>
  <c r="F147" s="1"/>
  <c r="F148" s="1"/>
  <c r="F149" s="1"/>
  <c r="F150" s="1"/>
  <c r="F151" s="1"/>
  <c r="F152" s="1"/>
  <c r="F153" s="1"/>
  <c r="F154" s="1"/>
  <c r="F155" s="1"/>
  <c r="F156" s="1"/>
  <c r="F157" s="1"/>
  <c r="F158" s="1"/>
  <c r="F159" s="1"/>
  <c r="F163" s="1"/>
  <c r="F164" s="1"/>
  <c r="F165" s="1"/>
  <c r="F166" s="1"/>
  <c r="F167" s="1"/>
  <c r="F168" s="1"/>
  <c r="F169" s="1"/>
  <c r="F170" s="1"/>
  <c r="F171" s="1"/>
  <c r="F172" s="1"/>
  <c r="F173" s="1"/>
  <c r="F174" s="1"/>
  <c r="F175" s="1"/>
  <c r="F172" i="2" l="1"/>
  <c r="F173" s="1"/>
  <c r="F174" s="1"/>
  <c r="F175" s="1"/>
  <c r="F176" s="1"/>
  <c r="F177" s="1"/>
  <c r="F178" s="1"/>
  <c r="F179" s="1"/>
  <c r="F180" s="1"/>
  <c r="F181" s="1"/>
  <c r="F182" s="1"/>
  <c r="F183" s="1"/>
  <c r="F184" s="1"/>
  <c r="F185" s="1"/>
  <c r="F186" s="1"/>
  <c r="F187" s="1"/>
  <c r="F188" s="1"/>
  <c r="F189" s="1"/>
  <c r="F190" s="1"/>
  <c r="F191" s="1"/>
  <c r="F192" s="1"/>
  <c r="F196" s="1"/>
  <c r="F197" s="1"/>
  <c r="F198" s="1"/>
  <c r="F199" s="1"/>
  <c r="F200" s="1"/>
  <c r="F201" s="1"/>
  <c r="F202" s="1"/>
  <c r="F203" s="1"/>
  <c r="F204" s="1"/>
  <c r="F205" s="1"/>
  <c r="F206" s="1"/>
  <c r="F207" s="1"/>
  <c r="F208" s="1"/>
  <c r="F209" s="1"/>
  <c r="F210" s="1"/>
  <c r="F211" s="1"/>
  <c r="F212" s="1"/>
  <c r="F213" s="1"/>
  <c r="F214" s="1"/>
  <c r="F215" s="1"/>
  <c r="F216" s="1"/>
  <c r="F217" s="1"/>
  <c r="F218" s="1"/>
  <c r="F219" s="1"/>
  <c r="F220" s="1"/>
  <c r="F221" s="1"/>
  <c r="O21" i="3"/>
  <c r="M22"/>
  <c r="N122" i="1"/>
  <c r="O8"/>
  <c r="M9"/>
  <c r="M129"/>
  <c r="M130" s="1"/>
  <c r="M131" s="1"/>
  <c r="M132" s="1"/>
  <c r="M133" s="1"/>
  <c r="M134" s="1"/>
  <c r="M135" s="1"/>
  <c r="M136" s="1"/>
  <c r="M137" s="1"/>
  <c r="M138" s="1"/>
  <c r="M139" s="1"/>
  <c r="P129"/>
  <c r="F176"/>
  <c r="F177" s="1"/>
  <c r="F178" s="1"/>
  <c r="F179" s="1"/>
  <c r="F180" s="1"/>
  <c r="F181" s="1"/>
  <c r="F182" s="1"/>
  <c r="F183" s="1"/>
  <c r="F187" s="1"/>
  <c r="F188" s="1"/>
  <c r="F189" s="1"/>
  <c r="F190" s="1"/>
  <c r="F191" s="1"/>
  <c r="F192" s="1"/>
  <c r="F193" s="1"/>
  <c r="F194" s="1"/>
  <c r="F195" s="1"/>
  <c r="F196" s="1"/>
  <c r="F197" s="1"/>
  <c r="F198" s="1"/>
  <c r="F199" s="1"/>
  <c r="F200" s="1"/>
  <c r="F201" s="1"/>
  <c r="F202" s="1"/>
  <c r="F203" s="1"/>
  <c r="F204" s="1"/>
  <c r="F205" s="1"/>
  <c r="F206" s="1"/>
  <c r="F207" s="1"/>
  <c r="F208" s="1"/>
  <c r="F209" s="1"/>
  <c r="F210" s="1"/>
  <c r="F211" s="1"/>
  <c r="F212" s="1"/>
  <c r="F216" s="1"/>
  <c r="F217" s="1"/>
  <c r="F218" s="1"/>
  <c r="F219" s="1"/>
  <c r="F220" s="1"/>
  <c r="F221" s="1"/>
  <c r="F222" s="1"/>
  <c r="F223" s="1"/>
  <c r="F224" s="1"/>
  <c r="F225" s="1"/>
  <c r="F226" s="1"/>
  <c r="F227" s="1"/>
  <c r="F228" s="1"/>
  <c r="F229" s="1"/>
  <c r="F230" s="1"/>
  <c r="F231" s="1"/>
  <c r="F232" s="1"/>
  <c r="F233" s="1"/>
  <c r="F234" s="1"/>
  <c r="F235" s="1"/>
  <c r="F236" s="1"/>
  <c r="F237" s="1"/>
  <c r="F238" s="1"/>
  <c r="F239" s="1"/>
  <c r="F240" s="1"/>
  <c r="F241" s="1"/>
  <c r="F242" s="1"/>
  <c r="F243" s="1"/>
  <c r="F244" s="1"/>
  <c r="F245" s="1"/>
  <c r="F249" s="1"/>
  <c r="F250" s="1"/>
  <c r="F251" s="1"/>
  <c r="F252" s="1"/>
  <c r="F253" s="1"/>
  <c r="F254" s="1"/>
  <c r="F255" s="1"/>
  <c r="F256" s="1"/>
  <c r="F257" s="1"/>
  <c r="F258" s="1"/>
  <c r="F259" s="1"/>
  <c r="F260" s="1"/>
  <c r="F261" s="1"/>
  <c r="F262" s="1"/>
  <c r="F263" s="1"/>
  <c r="F264" s="1"/>
  <c r="F265" s="1"/>
  <c r="F266" s="1"/>
  <c r="F267" s="1"/>
  <c r="F268" s="1"/>
  <c r="F269" s="1"/>
  <c r="F270" s="1"/>
  <c r="F271" s="1"/>
  <c r="F272" s="1"/>
  <c r="F273" s="1"/>
  <c r="F274" s="1"/>
  <c r="F275" s="1"/>
  <c r="F276" s="1"/>
  <c r="F280" s="1"/>
  <c r="F281" s="1"/>
  <c r="F282" s="1"/>
  <c r="F283" s="1"/>
  <c r="F284" s="1"/>
  <c r="F285" s="1"/>
  <c r="F286" s="1"/>
  <c r="F287" s="1"/>
  <c r="F288" s="1"/>
  <c r="F289" s="1"/>
  <c r="F290" s="1"/>
  <c r="F291" s="1"/>
  <c r="F292" s="1"/>
  <c r="F293" s="1"/>
  <c r="F294" s="1"/>
  <c r="F295" s="1"/>
  <c r="F296" s="1"/>
  <c r="F297" s="1"/>
  <c r="F298" s="1"/>
  <c r="F299" s="1"/>
  <c r="F300" s="1"/>
  <c r="F301" s="1"/>
  <c r="F302" s="1"/>
  <c r="F303" s="1"/>
  <c r="F304" s="1"/>
  <c r="F305" s="1"/>
  <c r="F306" s="1"/>
  <c r="F307" s="1"/>
  <c r="F308" s="1"/>
  <c r="F309" s="1"/>
  <c r="F310" s="1"/>
  <c r="F314" s="1"/>
  <c r="F315" s="1"/>
  <c r="F316" s="1"/>
  <c r="F317" s="1"/>
  <c r="F318" s="1"/>
  <c r="F319" s="1"/>
  <c r="F320" s="1"/>
  <c r="F321" s="1"/>
  <c r="F322" s="1"/>
  <c r="G192" i="2" l="1"/>
  <c r="O22" i="3"/>
  <c r="M23"/>
  <c r="M24" s="1"/>
  <c r="O9" i="1"/>
  <c r="M10"/>
  <c r="F225" i="2"/>
  <c r="F226" s="1"/>
  <c r="F227" s="1"/>
  <c r="F228" s="1"/>
  <c r="F229" s="1"/>
  <c r="F230" s="1"/>
  <c r="F231" s="1"/>
  <c r="F232" s="1"/>
  <c r="F233" s="1"/>
  <c r="F234" s="1"/>
  <c r="F235" s="1"/>
  <c r="F236" s="1"/>
  <c r="F237" s="1"/>
  <c r="F238" s="1"/>
  <c r="F239" s="1"/>
  <c r="F240" s="1"/>
  <c r="F241" s="1"/>
  <c r="F242" s="1"/>
  <c r="F243" s="1"/>
  <c r="F244" s="1"/>
  <c r="F245" s="1"/>
  <c r="F246" s="1"/>
  <c r="F247" s="1"/>
  <c r="F248" s="1"/>
  <c r="F249" s="1"/>
  <c r="F250" s="1"/>
  <c r="F251" s="1"/>
  <c r="F252" s="1"/>
  <c r="F253" s="1"/>
  <c r="F254" s="1"/>
  <c r="G221"/>
  <c r="M140" i="1"/>
  <c r="M143"/>
  <c r="M147" s="1"/>
  <c r="M151" s="1"/>
  <c r="M155" s="1"/>
  <c r="M159" s="1"/>
  <c r="M163" s="1"/>
  <c r="M164" s="1"/>
  <c r="M165" s="1"/>
  <c r="M166" s="1"/>
  <c r="M168" s="1"/>
  <c r="M169" s="1"/>
  <c r="M170" s="1"/>
  <c r="M171" s="1"/>
  <c r="M172" s="1"/>
  <c r="M173" s="1"/>
  <c r="O24" i="3" l="1"/>
  <c r="M25"/>
  <c r="O23"/>
  <c r="M11" i="1"/>
  <c r="O10"/>
  <c r="F258" i="2"/>
  <c r="F259" s="1"/>
  <c r="F260" s="1"/>
  <c r="F261" s="1"/>
  <c r="F262" s="1"/>
  <c r="F263" s="1"/>
  <c r="F264" s="1"/>
  <c r="F265" s="1"/>
  <c r="F266" s="1"/>
  <c r="F267" s="1"/>
  <c r="F268" s="1"/>
  <c r="F269" s="1"/>
  <c r="F270" s="1"/>
  <c r="F271" s="1"/>
  <c r="F272" s="1"/>
  <c r="F273" s="1"/>
  <c r="F274" s="1"/>
  <c r="F275" s="1"/>
  <c r="F276" s="1"/>
  <c r="F277" s="1"/>
  <c r="F278" s="1"/>
  <c r="F279" s="1"/>
  <c r="F280" s="1"/>
  <c r="F281" s="1"/>
  <c r="F282" s="1"/>
  <c r="F283" s="1"/>
  <c r="F284" s="1"/>
  <c r="F285" s="1"/>
  <c r="F286" s="1"/>
  <c r="G254"/>
  <c r="M141" i="1"/>
  <c r="M144"/>
  <c r="M148" s="1"/>
  <c r="M152" s="1"/>
  <c r="M156" s="1"/>
  <c r="M174"/>
  <c r="M175" s="1"/>
  <c r="M176" s="1"/>
  <c r="N176" s="1"/>
  <c r="M177"/>
  <c r="M178" s="1"/>
  <c r="M179" s="1"/>
  <c r="M187" s="1"/>
  <c r="M188" s="1"/>
  <c r="M189" s="1"/>
  <c r="M190" s="1"/>
  <c r="M191" s="1"/>
  <c r="M192" s="1"/>
  <c r="M193" s="1"/>
  <c r="M194" s="1"/>
  <c r="M195" s="1"/>
  <c r="M196" s="1"/>
  <c r="M197" s="1"/>
  <c r="O25" i="3" l="1"/>
  <c r="M26"/>
  <c r="M12" i="1"/>
  <c r="O11"/>
  <c r="F290" i="2"/>
  <c r="F291" s="1"/>
  <c r="F292" s="1"/>
  <c r="F293" s="1"/>
  <c r="F294" s="1"/>
  <c r="F295" s="1"/>
  <c r="F296" s="1"/>
  <c r="F297" s="1"/>
  <c r="F298" s="1"/>
  <c r="F299" s="1"/>
  <c r="F300" s="1"/>
  <c r="F301" s="1"/>
  <c r="F302" s="1"/>
  <c r="F303" s="1"/>
  <c r="F304" s="1"/>
  <c r="F305" s="1"/>
  <c r="F306" s="1"/>
  <c r="F307" s="1"/>
  <c r="F308" s="1"/>
  <c r="F309" s="1"/>
  <c r="F310" s="1"/>
  <c r="F311" s="1"/>
  <c r="F312" s="1"/>
  <c r="F313" s="1"/>
  <c r="F314" s="1"/>
  <c r="F315" s="1"/>
  <c r="F316" s="1"/>
  <c r="F317" s="1"/>
  <c r="F318" s="1"/>
  <c r="F319" s="1"/>
  <c r="F320" s="1"/>
  <c r="G286"/>
  <c r="M145" i="1"/>
  <c r="M149" s="1"/>
  <c r="M153" s="1"/>
  <c r="M157" s="1"/>
  <c r="M142"/>
  <c r="M201"/>
  <c r="M205" s="1"/>
  <c r="M209" s="1"/>
  <c r="M213" s="1"/>
  <c r="M217" s="1"/>
  <c r="M198"/>
  <c r="M27" i="3" l="1"/>
  <c r="O26"/>
  <c r="O12" i="1"/>
  <c r="M13"/>
  <c r="G320" i="2"/>
  <c r="F324"/>
  <c r="F325" s="1"/>
  <c r="F326" s="1"/>
  <c r="F327" s="1"/>
  <c r="F328" s="1"/>
  <c r="F329" s="1"/>
  <c r="F330" s="1"/>
  <c r="F331" s="1"/>
  <c r="F332" s="1"/>
  <c r="F333" s="1"/>
  <c r="F334" s="1"/>
  <c r="F335" s="1"/>
  <c r="F336" s="1"/>
  <c r="F337" s="1"/>
  <c r="F338" s="1"/>
  <c r="F339" s="1"/>
  <c r="F340" s="1"/>
  <c r="F341" s="1"/>
  <c r="F342" s="1"/>
  <c r="F343" s="1"/>
  <c r="F344" s="1"/>
  <c r="F345" s="1"/>
  <c r="F346" s="1"/>
  <c r="F347" s="1"/>
  <c r="F348" s="1"/>
  <c r="F349" s="1"/>
  <c r="F350" s="1"/>
  <c r="F351" s="1"/>
  <c r="F352" s="1"/>
  <c r="F353" s="1"/>
  <c r="M146" i="1"/>
  <c r="M150" s="1"/>
  <c r="M154" s="1"/>
  <c r="M158" s="1"/>
  <c r="N142"/>
  <c r="M199"/>
  <c r="M202"/>
  <c r="M206" s="1"/>
  <c r="M210" s="1"/>
  <c r="M214" s="1"/>
  <c r="M28" i="3" l="1"/>
  <c r="O27"/>
  <c r="O13" i="1"/>
  <c r="N13"/>
  <c r="M14"/>
  <c r="M31"/>
  <c r="M32" s="1"/>
  <c r="M33" s="1"/>
  <c r="M34" s="1"/>
  <c r="F357" i="2"/>
  <c r="F358" s="1"/>
  <c r="F359" s="1"/>
  <c r="F360" s="1"/>
  <c r="F361" s="1"/>
  <c r="F362" s="1"/>
  <c r="F363" s="1"/>
  <c r="F364" s="1"/>
  <c r="F365" s="1"/>
  <c r="F366" s="1"/>
  <c r="F367" s="1"/>
  <c r="F368" s="1"/>
  <c r="F369" s="1"/>
  <c r="F370" s="1"/>
  <c r="F371" s="1"/>
  <c r="F372" s="1"/>
  <c r="F373" s="1"/>
  <c r="F374" s="1"/>
  <c r="F375" s="1"/>
  <c r="F376" s="1"/>
  <c r="F377" s="1"/>
  <c r="F378" s="1"/>
  <c r="F379" s="1"/>
  <c r="F380" s="1"/>
  <c r="F381" s="1"/>
  <c r="F382" s="1"/>
  <c r="F383" s="1"/>
  <c r="F384" s="1"/>
  <c r="F385" s="1"/>
  <c r="F386" s="1"/>
  <c r="F387" s="1"/>
  <c r="G387" s="1"/>
  <c r="G353"/>
  <c r="M200" i="1"/>
  <c r="M204" s="1"/>
  <c r="M208" s="1"/>
  <c r="M212" s="1"/>
  <c r="M216" s="1"/>
  <c r="M203"/>
  <c r="M207" s="1"/>
  <c r="M211" s="1"/>
  <c r="M215" s="1"/>
  <c r="O28" i="3" l="1"/>
  <c r="M29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O14" i="1"/>
  <c r="M15"/>
  <c r="M16" l="1"/>
  <c r="O15"/>
  <c r="M17" l="1"/>
  <c r="O16"/>
  <c r="M18" l="1"/>
  <c r="O17"/>
  <c r="M19" l="1"/>
  <c r="O18"/>
  <c r="O19" l="1"/>
  <c r="M20"/>
  <c r="O20" l="1"/>
  <c r="M21"/>
  <c r="M22" l="1"/>
  <c r="O21"/>
  <c r="O22" l="1"/>
  <c r="M23"/>
  <c r="O23" l="1"/>
  <c r="M24"/>
  <c r="O24" s="1"/>
</calcChain>
</file>

<file path=xl/sharedStrings.xml><?xml version="1.0" encoding="utf-8"?>
<sst xmlns="http://schemas.openxmlformats.org/spreadsheetml/2006/main" count="122" uniqueCount="27">
  <si>
    <t>Tanggal</t>
  </si>
  <si>
    <t>Inficlo</t>
  </si>
  <si>
    <t>Blackkelly</t>
  </si>
  <si>
    <t>Total</t>
  </si>
  <si>
    <t>SUM per hari</t>
  </si>
  <si>
    <t>SUM per bulan</t>
  </si>
  <si>
    <t>JANUARI</t>
  </si>
  <si>
    <t>TOTAL</t>
  </si>
  <si>
    <t>FEBRUARI</t>
  </si>
  <si>
    <t>MARET</t>
  </si>
  <si>
    <t>APRIL</t>
  </si>
  <si>
    <t>MEI</t>
  </si>
  <si>
    <t>TOAL</t>
  </si>
  <si>
    <t>JUNI</t>
  </si>
  <si>
    <t>JULI</t>
  </si>
  <si>
    <t>AGUSTUS</t>
  </si>
  <si>
    <t>SEPTEMBER</t>
  </si>
  <si>
    <t>OKTOBER</t>
  </si>
  <si>
    <t>NOPEMBER</t>
  </si>
  <si>
    <t>Cash</t>
  </si>
  <si>
    <t>Transfer</t>
  </si>
  <si>
    <t>DESEMBER</t>
  </si>
  <si>
    <t>INFICLO BLACKKELLY</t>
  </si>
  <si>
    <t>KUZATURA INFIKIDS</t>
  </si>
  <si>
    <t>JULY</t>
  </si>
  <si>
    <t>Kuzatura</t>
  </si>
  <si>
    <t>Infikids</t>
  </si>
</sst>
</file>

<file path=xl/styles.xml><?xml version="1.0" encoding="utf-8"?>
<styleSheet xmlns="http://schemas.openxmlformats.org/spreadsheetml/2006/main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</cellStyleXfs>
  <cellXfs count="64">
    <xf numFmtId="0" fontId="0" fillId="0" borderId="0" xfId="0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3" fontId="0" fillId="0" borderId="2" xfId="0" applyNumberFormat="1" applyBorder="1" applyAlignment="1">
      <alignment vertical="center" wrapText="1"/>
    </xf>
    <xf numFmtId="3" fontId="0" fillId="0" borderId="2" xfId="0" applyNumberFormat="1" applyBorder="1"/>
    <xf numFmtId="0" fontId="0" fillId="0" borderId="2" xfId="0" applyBorder="1"/>
    <xf numFmtId="0" fontId="0" fillId="0" borderId="0" xfId="0" applyAlignment="1">
      <alignment horizontal="center" vertical="center" wrapText="1"/>
    </xf>
    <xf numFmtId="3" fontId="0" fillId="0" borderId="0" xfId="0" applyNumberFormat="1"/>
    <xf numFmtId="164" fontId="1" fillId="3" borderId="2" xfId="2" applyFont="1" applyFill="1" applyBorder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164" fontId="1" fillId="3" borderId="0" xfId="2" applyFont="1" applyFill="1" applyAlignment="1">
      <alignment vertical="center" wrapText="1"/>
    </xf>
    <xf numFmtId="3" fontId="0" fillId="3" borderId="2" xfId="0" applyNumberFormat="1" applyFill="1" applyBorder="1" applyAlignment="1">
      <alignment vertical="center" wrapText="1"/>
    </xf>
    <xf numFmtId="3" fontId="0" fillId="3" borderId="0" xfId="0" applyNumberFormat="1" applyFill="1" applyAlignment="1">
      <alignment vertical="center" wrapText="1"/>
    </xf>
    <xf numFmtId="0" fontId="0" fillId="0" borderId="2" xfId="0" applyFill="1" applyBorder="1"/>
    <xf numFmtId="0" fontId="0" fillId="0" borderId="2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3" fillId="0" borderId="2" xfId="3" applyBorder="1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3" fontId="0" fillId="0" borderId="3" xfId="0" applyNumberFormat="1" applyBorder="1"/>
    <xf numFmtId="0" fontId="0" fillId="0" borderId="3" xfId="0" applyBorder="1"/>
    <xf numFmtId="14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3" fontId="0" fillId="0" borderId="4" xfId="0" applyNumberFormat="1" applyBorder="1"/>
    <xf numFmtId="0" fontId="0" fillId="0" borderId="4" xfId="0" applyBorder="1"/>
    <xf numFmtId="1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3" fontId="0" fillId="0" borderId="0" xfId="0" applyNumberFormat="1" applyBorder="1"/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4" fontId="0" fillId="0" borderId="2" xfId="0" applyNumberFormat="1" applyBorder="1" applyAlignment="1">
      <alignment horizontal="center"/>
    </xf>
    <xf numFmtId="166" fontId="1" fillId="0" borderId="2" xfId="1" applyNumberFormat="1" applyFont="1" applyBorder="1"/>
    <xf numFmtId="166" fontId="0" fillId="0" borderId="2" xfId="0" applyNumberFormat="1" applyBorder="1"/>
    <xf numFmtId="166" fontId="0" fillId="0" borderId="0" xfId="0" applyNumberFormat="1"/>
    <xf numFmtId="165" fontId="0" fillId="0" borderId="0" xfId="0" applyNumberFormat="1"/>
    <xf numFmtId="166" fontId="1" fillId="0" borderId="0" xfId="1" applyNumberFormat="1" applyFont="1"/>
    <xf numFmtId="14" fontId="0" fillId="0" borderId="0" xfId="0" applyNumberFormat="1" applyBorder="1" applyAlignment="1">
      <alignment horizontal="center"/>
    </xf>
    <xf numFmtId="166" fontId="1" fillId="0" borderId="0" xfId="1" applyNumberFormat="1" applyFont="1" applyBorder="1"/>
    <xf numFmtId="166" fontId="0" fillId="0" borderId="0" xfId="0" applyNumberFormat="1" applyBorder="1"/>
    <xf numFmtId="14" fontId="0" fillId="0" borderId="0" xfId="0" applyNumberFormat="1" applyAlignment="1">
      <alignment horizontal="center"/>
    </xf>
    <xf numFmtId="166" fontId="0" fillId="0" borderId="2" xfId="0" applyNumberFormat="1" applyFill="1" applyBorder="1"/>
    <xf numFmtId="166" fontId="0" fillId="0" borderId="0" xfId="0" applyNumberFormat="1" applyFill="1"/>
    <xf numFmtId="164" fontId="1" fillId="0" borderId="2" xfId="2" applyFont="1" applyBorder="1" applyAlignment="1">
      <alignment vertical="center" wrapText="1"/>
    </xf>
    <xf numFmtId="164" fontId="1" fillId="0" borderId="2" xfId="2" applyFont="1" applyBorder="1"/>
    <xf numFmtId="3" fontId="3" fillId="0" borderId="2" xfId="3" applyNumberFormat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166" fontId="0" fillId="0" borderId="2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14" fontId="0" fillId="4" borderId="2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3" fontId="6" fillId="0" borderId="2" xfId="0" applyNumberFormat="1" applyFont="1" applyBorder="1"/>
    <xf numFmtId="3" fontId="6" fillId="0" borderId="0" xfId="0" applyNumberFormat="1" applyFont="1"/>
    <xf numFmtId="166" fontId="7" fillId="0" borderId="2" xfId="1" applyNumberFormat="1" applyFont="1" applyBorder="1"/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AA388"/>
  <sheetViews>
    <sheetView workbookViewId="0">
      <pane xSplit="1" ySplit="6" topLeftCell="B10" activePane="bottomRight" state="frozen"/>
      <selection activeCell="J25" sqref="J25"/>
      <selection pane="topRight" activeCell="J25" sqref="J25"/>
      <selection pane="bottomLeft" activeCell="J25" sqref="J25"/>
      <selection pane="bottomRight" activeCell="J25" sqref="J25"/>
    </sheetView>
  </sheetViews>
  <sheetFormatPr defaultRowHeight="15"/>
  <cols>
    <col min="1" max="1" width="2" customWidth="1"/>
    <col min="2" max="2" width="10.7109375" style="52" bestFit="1" customWidth="1"/>
    <col min="3" max="5" width="14.28515625" bestFit="1" customWidth="1"/>
    <col min="6" max="6" width="15.7109375" customWidth="1"/>
    <col min="7" max="7" width="14.28515625" bestFit="1" customWidth="1"/>
    <col min="8" max="8" width="4" customWidth="1"/>
    <col min="9" max="9" width="12.42578125" customWidth="1"/>
    <col min="10" max="11" width="14.28515625" bestFit="1" customWidth="1"/>
    <col min="12" max="12" width="14.140625" customWidth="1"/>
    <col min="13" max="13" width="19.140625" bestFit="1" customWidth="1"/>
    <col min="14" max="14" width="14.7109375" customWidth="1"/>
    <col min="15" max="15" width="6.42578125" customWidth="1"/>
    <col min="16" max="16" width="12.5703125" bestFit="1" customWidth="1"/>
    <col min="17" max="17" width="19.140625" bestFit="1" customWidth="1"/>
    <col min="18" max="18" width="10.7109375" bestFit="1" customWidth="1"/>
    <col min="19" max="19" width="11.140625" bestFit="1" customWidth="1"/>
    <col min="20" max="21" width="10.7109375" bestFit="1" customWidth="1"/>
    <col min="22" max="22" width="10.140625" bestFit="1" customWidth="1"/>
    <col min="23" max="23" width="10.7109375" bestFit="1" customWidth="1"/>
    <col min="24" max="24" width="10.140625" bestFit="1" customWidth="1"/>
    <col min="25" max="25" width="10.7109375" bestFit="1" customWidth="1"/>
    <col min="26" max="26" width="10.140625" bestFit="1" customWidth="1"/>
    <col min="27" max="27" width="10.7109375" bestFit="1" customWidth="1"/>
    <col min="28" max="28" width="10.140625" bestFit="1" customWidth="1"/>
  </cols>
  <sheetData>
    <row r="2" spans="2:17" ht="23.25">
      <c r="B2" s="53" t="s">
        <v>22</v>
      </c>
      <c r="I2" s="53" t="s">
        <v>23</v>
      </c>
    </row>
    <row r="4" spans="2:17" ht="15.75">
      <c r="B4" s="55">
        <v>2017</v>
      </c>
      <c r="C4" s="55"/>
      <c r="D4" s="55"/>
      <c r="E4" s="55"/>
      <c r="F4" s="55"/>
      <c r="G4" s="55"/>
      <c r="I4" s="55">
        <v>2018</v>
      </c>
      <c r="J4" s="55"/>
      <c r="K4" s="55"/>
      <c r="L4" s="55"/>
      <c r="M4" s="55"/>
      <c r="N4" s="55"/>
    </row>
    <row r="5" spans="2:17" s="36" customFormat="1">
      <c r="B5" s="34" t="s">
        <v>0</v>
      </c>
      <c r="C5" s="34" t="s">
        <v>19</v>
      </c>
      <c r="D5" s="34" t="s">
        <v>20</v>
      </c>
      <c r="E5" s="34" t="s">
        <v>3</v>
      </c>
      <c r="F5" s="34" t="s">
        <v>4</v>
      </c>
      <c r="G5" s="34" t="s">
        <v>5</v>
      </c>
      <c r="H5" s="35"/>
      <c r="I5" s="34" t="s">
        <v>0</v>
      </c>
      <c r="J5" s="34" t="s">
        <v>19</v>
      </c>
      <c r="K5" s="34" t="s">
        <v>20</v>
      </c>
      <c r="L5" s="34" t="s">
        <v>3</v>
      </c>
      <c r="M5" s="34" t="s">
        <v>4</v>
      </c>
      <c r="N5" s="34" t="s">
        <v>5</v>
      </c>
    </row>
    <row r="6" spans="2:17">
      <c r="B6" s="56" t="s">
        <v>6</v>
      </c>
      <c r="C6" s="56"/>
      <c r="D6" s="56"/>
      <c r="E6" s="56"/>
      <c r="F6" s="56"/>
      <c r="G6" s="56"/>
      <c r="I6" s="56" t="s">
        <v>15</v>
      </c>
      <c r="J6" s="56"/>
      <c r="K6" s="56"/>
      <c r="L6" s="56"/>
      <c r="M6" s="56"/>
      <c r="N6" s="56"/>
    </row>
    <row r="7" spans="2:17">
      <c r="B7" s="37">
        <v>42737</v>
      </c>
      <c r="C7" s="38">
        <v>13433148</v>
      </c>
      <c r="D7" s="38">
        <v>20139087</v>
      </c>
      <c r="E7" s="38">
        <v>33572235</v>
      </c>
      <c r="F7" s="39">
        <f>E7</f>
        <v>33572235</v>
      </c>
      <c r="G7" s="6"/>
      <c r="I7" s="2">
        <v>43306</v>
      </c>
      <c r="J7" s="38"/>
      <c r="K7" s="38"/>
      <c r="L7" s="38"/>
      <c r="M7" s="39"/>
      <c r="N7" s="6"/>
    </row>
    <row r="8" spans="2:17">
      <c r="B8" s="37">
        <v>42738</v>
      </c>
      <c r="C8" s="38">
        <v>7065099</v>
      </c>
      <c r="D8" s="38">
        <v>46434450</v>
      </c>
      <c r="E8" s="38">
        <v>53499549</v>
      </c>
      <c r="F8" s="39">
        <f t="shared" ref="F8:F67" si="0">E8+F7</f>
        <v>87071784</v>
      </c>
      <c r="G8" s="6"/>
      <c r="I8" s="2">
        <v>43307</v>
      </c>
      <c r="J8" s="38"/>
      <c r="K8" s="38"/>
      <c r="L8" s="38"/>
      <c r="M8" s="39"/>
      <c r="N8" s="6"/>
      <c r="P8" s="40"/>
      <c r="Q8" s="41"/>
    </row>
    <row r="9" spans="2:17">
      <c r="B9" s="37">
        <v>42739</v>
      </c>
      <c r="C9" s="38">
        <v>9361888</v>
      </c>
      <c r="D9" s="38">
        <v>19868538</v>
      </c>
      <c r="E9" s="38">
        <v>29230425</v>
      </c>
      <c r="F9" s="39">
        <f t="shared" si="0"/>
        <v>116302209</v>
      </c>
      <c r="G9" s="6"/>
      <c r="I9" s="2">
        <v>43308</v>
      </c>
      <c r="J9" s="38"/>
      <c r="K9" s="54">
        <v>199237</v>
      </c>
      <c r="L9" s="38">
        <f>J9+K9</f>
        <v>199237</v>
      </c>
      <c r="M9" s="39">
        <f>L9</f>
        <v>199237</v>
      </c>
      <c r="N9" s="6"/>
      <c r="P9" s="40"/>
      <c r="Q9" s="41"/>
    </row>
    <row r="10" spans="2:17">
      <c r="B10" s="37">
        <v>42740</v>
      </c>
      <c r="C10" s="38">
        <v>10623900</v>
      </c>
      <c r="D10" s="38">
        <v>19689648</v>
      </c>
      <c r="E10" s="38">
        <v>30313548</v>
      </c>
      <c r="F10" s="39">
        <f t="shared" si="0"/>
        <v>146615757</v>
      </c>
      <c r="G10" s="6"/>
      <c r="I10" s="2">
        <v>43309</v>
      </c>
      <c r="J10" s="38"/>
      <c r="K10" s="54">
        <v>159776</v>
      </c>
      <c r="L10" s="38">
        <f t="shared" ref="L10:L13" si="1">J10+K10</f>
        <v>159776</v>
      </c>
      <c r="M10" s="39">
        <f>M9+L10</f>
        <v>359013</v>
      </c>
      <c r="N10" s="6"/>
    </row>
    <row r="11" spans="2:17">
      <c r="B11" s="37">
        <v>42741</v>
      </c>
      <c r="C11" s="38">
        <v>13606850</v>
      </c>
      <c r="D11" s="38">
        <v>18406762</v>
      </c>
      <c r="E11" s="38">
        <v>32013612</v>
      </c>
      <c r="F11" s="39">
        <f t="shared" si="0"/>
        <v>178629369</v>
      </c>
      <c r="G11" s="6"/>
      <c r="I11" s="2">
        <v>43310</v>
      </c>
      <c r="J11" s="54">
        <v>96513</v>
      </c>
      <c r="K11" s="38">
        <v>230039</v>
      </c>
      <c r="L11" s="38">
        <f t="shared" si="1"/>
        <v>326552</v>
      </c>
      <c r="M11" s="39">
        <f t="shared" ref="M11:M13" si="2">M10+L11</f>
        <v>685565</v>
      </c>
      <c r="N11" s="6"/>
    </row>
    <row r="12" spans="2:17">
      <c r="B12" s="37">
        <v>42742</v>
      </c>
      <c r="C12" s="38">
        <v>17224111</v>
      </c>
      <c r="D12" s="38">
        <v>15792170</v>
      </c>
      <c r="E12" s="38">
        <v>33016281</v>
      </c>
      <c r="F12" s="39">
        <f t="shared" si="0"/>
        <v>211645650</v>
      </c>
      <c r="G12" s="6"/>
      <c r="I12" s="2">
        <v>43311</v>
      </c>
      <c r="J12" s="38">
        <v>95500</v>
      </c>
      <c r="K12" s="38">
        <v>94325</v>
      </c>
      <c r="L12" s="38">
        <f t="shared" si="1"/>
        <v>189825</v>
      </c>
      <c r="M12" s="39">
        <f t="shared" si="2"/>
        <v>875390</v>
      </c>
      <c r="N12" s="6"/>
      <c r="P12" s="40"/>
      <c r="Q12" s="41"/>
    </row>
    <row r="13" spans="2:17">
      <c r="B13" s="37">
        <v>42743</v>
      </c>
      <c r="C13" s="38">
        <v>21357375</v>
      </c>
      <c r="D13" s="38">
        <v>1212049</v>
      </c>
      <c r="E13" s="38">
        <v>22569423</v>
      </c>
      <c r="F13" s="39">
        <f t="shared" si="0"/>
        <v>234215073</v>
      </c>
      <c r="G13" s="6"/>
      <c r="I13" s="2">
        <v>43312</v>
      </c>
      <c r="J13" s="38">
        <v>384826</v>
      </c>
      <c r="K13" s="38">
        <v>457627</v>
      </c>
      <c r="L13" s="38">
        <f t="shared" si="1"/>
        <v>842453</v>
      </c>
      <c r="M13" s="39">
        <f t="shared" si="2"/>
        <v>1717843</v>
      </c>
      <c r="N13" s="39">
        <f>M13</f>
        <v>1717843</v>
      </c>
      <c r="P13" s="40"/>
      <c r="Q13" s="41"/>
    </row>
    <row r="14" spans="2:17">
      <c r="B14" s="37">
        <v>42744</v>
      </c>
      <c r="C14" s="38">
        <v>7690024</v>
      </c>
      <c r="D14" s="38">
        <v>25489967</v>
      </c>
      <c r="E14" s="38">
        <v>33179991</v>
      </c>
      <c r="F14" s="39">
        <f t="shared" si="0"/>
        <v>267395064</v>
      </c>
      <c r="G14" s="6"/>
      <c r="I14" s="2">
        <v>43313</v>
      </c>
      <c r="J14" s="38">
        <v>662377</v>
      </c>
      <c r="K14" s="38">
        <v>1121491</v>
      </c>
      <c r="L14" s="38">
        <f t="shared" ref="L14:L19" si="3">J14+K14</f>
        <v>1783868</v>
      </c>
      <c r="M14" s="39">
        <f t="shared" ref="M14:M24" si="4">M13+L14</f>
        <v>3501711</v>
      </c>
      <c r="N14" s="6"/>
    </row>
    <row r="15" spans="2:17">
      <c r="B15" s="37">
        <v>42745</v>
      </c>
      <c r="C15" s="38">
        <v>7609609</v>
      </c>
      <c r="D15" s="38">
        <v>28650996</v>
      </c>
      <c r="E15" s="38">
        <v>36260605</v>
      </c>
      <c r="F15" s="39">
        <f t="shared" si="0"/>
        <v>303655669</v>
      </c>
      <c r="G15" s="6"/>
      <c r="I15" s="2">
        <v>43314</v>
      </c>
      <c r="J15" s="38">
        <v>199998</v>
      </c>
      <c r="K15" s="38">
        <v>1032065</v>
      </c>
      <c r="L15" s="38">
        <f t="shared" si="3"/>
        <v>1232063</v>
      </c>
      <c r="M15" s="39">
        <f t="shared" si="4"/>
        <v>4733774</v>
      </c>
      <c r="N15" s="6"/>
    </row>
    <row r="16" spans="2:17">
      <c r="B16" s="37">
        <v>42746</v>
      </c>
      <c r="C16" s="38">
        <v>14557621</v>
      </c>
      <c r="D16" s="38">
        <v>24833009</v>
      </c>
      <c r="E16" s="38">
        <v>39390630</v>
      </c>
      <c r="F16" s="39">
        <f t="shared" si="0"/>
        <v>343046299</v>
      </c>
      <c r="G16" s="6"/>
      <c r="I16" s="2">
        <v>43315</v>
      </c>
      <c r="J16" s="38">
        <v>682350</v>
      </c>
      <c r="K16" s="38">
        <v>1262643</v>
      </c>
      <c r="L16" s="38">
        <f t="shared" si="3"/>
        <v>1944993</v>
      </c>
      <c r="M16" s="39">
        <f t="shared" si="4"/>
        <v>6678767</v>
      </c>
      <c r="N16" s="6"/>
    </row>
    <row r="17" spans="2:14">
      <c r="B17" s="37">
        <v>42747</v>
      </c>
      <c r="C17" s="38">
        <v>10861634</v>
      </c>
      <c r="D17" s="38">
        <v>15980650</v>
      </c>
      <c r="E17" s="38">
        <v>26842284</v>
      </c>
      <c r="F17" s="39">
        <f t="shared" si="0"/>
        <v>369888583</v>
      </c>
      <c r="G17" s="6"/>
      <c r="I17" s="2">
        <v>43316</v>
      </c>
      <c r="J17" s="38">
        <v>434017</v>
      </c>
      <c r="K17" s="38">
        <v>660423</v>
      </c>
      <c r="L17" s="38">
        <f t="shared" si="3"/>
        <v>1094440</v>
      </c>
      <c r="M17" s="39">
        <f t="shared" si="4"/>
        <v>7773207</v>
      </c>
      <c r="N17" s="6"/>
    </row>
    <row r="18" spans="2:14">
      <c r="B18" s="37">
        <v>42748</v>
      </c>
      <c r="C18" s="38">
        <v>10795925</v>
      </c>
      <c r="D18" s="38">
        <v>10417925</v>
      </c>
      <c r="E18" s="38">
        <v>21213850</v>
      </c>
      <c r="F18" s="39">
        <f t="shared" si="0"/>
        <v>391102433</v>
      </c>
      <c r="G18" s="6"/>
      <c r="I18" s="2">
        <v>43317</v>
      </c>
      <c r="J18" s="38">
        <v>827969</v>
      </c>
      <c r="K18" s="38">
        <v>0</v>
      </c>
      <c r="L18" s="38">
        <f t="shared" si="3"/>
        <v>827969</v>
      </c>
      <c r="M18" s="39">
        <f t="shared" si="4"/>
        <v>8601176</v>
      </c>
      <c r="N18" s="6"/>
    </row>
    <row r="19" spans="2:14">
      <c r="B19" s="37">
        <v>42749</v>
      </c>
      <c r="C19" s="38">
        <v>9365211</v>
      </c>
      <c r="D19" s="38">
        <v>10128387</v>
      </c>
      <c r="E19" s="38">
        <v>19493598</v>
      </c>
      <c r="F19" s="39">
        <f t="shared" si="0"/>
        <v>410596031</v>
      </c>
      <c r="G19" s="6"/>
      <c r="I19" s="2">
        <v>43318</v>
      </c>
      <c r="J19" s="38">
        <v>952848</v>
      </c>
      <c r="K19" s="38">
        <v>438132</v>
      </c>
      <c r="L19" s="38">
        <f t="shared" si="3"/>
        <v>1390980</v>
      </c>
      <c r="M19" s="39">
        <f t="shared" si="4"/>
        <v>9992156</v>
      </c>
      <c r="N19" s="6"/>
    </row>
    <row r="20" spans="2:14">
      <c r="B20" s="37">
        <v>42750</v>
      </c>
      <c r="C20" s="38">
        <v>16393877</v>
      </c>
      <c r="D20" s="38">
        <v>1490825</v>
      </c>
      <c r="E20" s="38">
        <v>17884702</v>
      </c>
      <c r="F20" s="39">
        <f t="shared" si="0"/>
        <v>428480733</v>
      </c>
      <c r="G20" s="6"/>
      <c r="I20" s="2">
        <v>43319</v>
      </c>
      <c r="J20" s="38">
        <v>605174</v>
      </c>
      <c r="K20" s="38">
        <f>107143+461786</f>
        <v>568929</v>
      </c>
      <c r="L20" s="38">
        <f>J20+K20</f>
        <v>1174103</v>
      </c>
      <c r="M20" s="39">
        <f t="shared" si="4"/>
        <v>11166259</v>
      </c>
      <c r="N20" s="6"/>
    </row>
    <row r="21" spans="2:14">
      <c r="B21" s="37">
        <v>42751</v>
      </c>
      <c r="C21" s="38">
        <v>13590605</v>
      </c>
      <c r="D21" s="38">
        <v>0</v>
      </c>
      <c r="E21" s="38">
        <v>13590605</v>
      </c>
      <c r="F21" s="39">
        <f t="shared" si="0"/>
        <v>442071338</v>
      </c>
      <c r="G21" s="6"/>
      <c r="I21" s="2">
        <v>43320</v>
      </c>
      <c r="J21" s="38">
        <v>1267357</v>
      </c>
      <c r="K21" s="38">
        <v>485893</v>
      </c>
      <c r="L21" s="38">
        <f>J21+K21</f>
        <v>1753250</v>
      </c>
      <c r="M21" s="39">
        <f t="shared" si="4"/>
        <v>12919509</v>
      </c>
      <c r="N21" s="6"/>
    </row>
    <row r="22" spans="2:14">
      <c r="B22" s="37">
        <v>42752</v>
      </c>
      <c r="C22" s="38">
        <v>18294237</v>
      </c>
      <c r="D22" s="38">
        <v>37477317</v>
      </c>
      <c r="E22" s="38">
        <v>55771554</v>
      </c>
      <c r="F22" s="39">
        <f t="shared" si="0"/>
        <v>497842892</v>
      </c>
      <c r="G22" s="6"/>
      <c r="I22" s="2">
        <v>43321</v>
      </c>
      <c r="J22" s="38">
        <v>570072</v>
      </c>
      <c r="K22" s="38">
        <v>885858</v>
      </c>
      <c r="L22" s="38">
        <f>J22+K22</f>
        <v>1455930</v>
      </c>
      <c r="M22" s="39">
        <f t="shared" si="4"/>
        <v>14375439</v>
      </c>
      <c r="N22" s="6"/>
    </row>
    <row r="23" spans="2:14">
      <c r="B23" s="37">
        <v>42753</v>
      </c>
      <c r="C23" s="38">
        <v>17985450</v>
      </c>
      <c r="D23" s="38">
        <v>15122362</v>
      </c>
      <c r="E23" s="38">
        <v>33107812</v>
      </c>
      <c r="F23" s="39">
        <f t="shared" si="0"/>
        <v>530950704</v>
      </c>
      <c r="G23" s="6"/>
      <c r="I23" s="2">
        <v>43322</v>
      </c>
      <c r="J23" s="38">
        <v>1493575</v>
      </c>
      <c r="K23" s="38">
        <v>1320572</v>
      </c>
      <c r="L23" s="38">
        <f>J23+K23</f>
        <v>2814147</v>
      </c>
      <c r="M23" s="39">
        <f t="shared" si="4"/>
        <v>17189586</v>
      </c>
      <c r="N23" s="6"/>
    </row>
    <row r="24" spans="2:14">
      <c r="B24" s="37">
        <v>42754</v>
      </c>
      <c r="C24" s="38">
        <v>20144329</v>
      </c>
      <c r="D24" s="38">
        <v>12783486</v>
      </c>
      <c r="E24" s="38">
        <v>32927815</v>
      </c>
      <c r="F24" s="39">
        <f t="shared" si="0"/>
        <v>563878519</v>
      </c>
      <c r="G24" s="6"/>
      <c r="I24" s="2">
        <v>43323</v>
      </c>
      <c r="J24" s="38">
        <v>1980787</v>
      </c>
      <c r="K24" s="38">
        <v>0</v>
      </c>
      <c r="L24" s="38">
        <f>J24+K24</f>
        <v>1980787</v>
      </c>
      <c r="M24" s="39">
        <f t="shared" si="4"/>
        <v>19170373</v>
      </c>
      <c r="N24" s="6"/>
    </row>
    <row r="25" spans="2:14">
      <c r="B25" s="37">
        <v>42755</v>
      </c>
      <c r="C25" s="38">
        <v>11848586</v>
      </c>
      <c r="D25" s="38">
        <v>18549385</v>
      </c>
      <c r="E25" s="38">
        <v>30397971</v>
      </c>
      <c r="F25" s="39">
        <f t="shared" si="0"/>
        <v>594276490</v>
      </c>
      <c r="G25" s="6"/>
      <c r="I25" s="2">
        <v>43324</v>
      </c>
      <c r="J25" s="38"/>
      <c r="K25" s="38"/>
      <c r="L25" s="38"/>
      <c r="M25" s="39"/>
      <c r="N25" s="6"/>
    </row>
    <row r="26" spans="2:14">
      <c r="B26" s="37">
        <v>42756</v>
      </c>
      <c r="C26" s="38">
        <v>30923162</v>
      </c>
      <c r="D26" s="38">
        <v>15754900</v>
      </c>
      <c r="E26" s="38">
        <v>46678062</v>
      </c>
      <c r="F26" s="39">
        <f t="shared" si="0"/>
        <v>640954552</v>
      </c>
      <c r="G26" s="6"/>
      <c r="I26" s="2">
        <v>43325</v>
      </c>
      <c r="J26" s="38"/>
      <c r="K26" s="38"/>
      <c r="L26" s="38"/>
      <c r="M26" s="39"/>
      <c r="N26" s="6"/>
    </row>
    <row r="27" spans="2:14">
      <c r="B27" s="37">
        <v>42757</v>
      </c>
      <c r="C27" s="38">
        <v>14399697</v>
      </c>
      <c r="D27" s="38">
        <v>1444975</v>
      </c>
      <c r="E27" s="38">
        <v>15844672</v>
      </c>
      <c r="F27" s="39">
        <f t="shared" si="0"/>
        <v>656799224</v>
      </c>
      <c r="G27" s="6"/>
      <c r="I27" s="2">
        <v>43326</v>
      </c>
      <c r="J27" s="38"/>
      <c r="K27" s="38"/>
      <c r="L27" s="38"/>
      <c r="M27" s="39"/>
      <c r="N27" s="6"/>
    </row>
    <row r="28" spans="2:14">
      <c r="B28" s="37">
        <v>42758</v>
      </c>
      <c r="C28" s="38">
        <v>16638648</v>
      </c>
      <c r="D28" s="38">
        <v>23641636</v>
      </c>
      <c r="E28" s="38">
        <v>40280283</v>
      </c>
      <c r="F28" s="39">
        <f t="shared" si="0"/>
        <v>697079507</v>
      </c>
      <c r="G28" s="6"/>
      <c r="I28" s="2">
        <v>43327</v>
      </c>
      <c r="J28" s="38"/>
      <c r="K28" s="38"/>
      <c r="L28" s="38"/>
      <c r="M28" s="39"/>
      <c r="N28" s="6"/>
    </row>
    <row r="29" spans="2:14">
      <c r="B29" s="37">
        <v>42759</v>
      </c>
      <c r="C29" s="38">
        <v>17466393</v>
      </c>
      <c r="D29" s="38">
        <v>12720654</v>
      </c>
      <c r="E29" s="38">
        <v>30187047</v>
      </c>
      <c r="F29" s="39">
        <f t="shared" si="0"/>
        <v>727266554</v>
      </c>
      <c r="G29" s="6"/>
      <c r="I29" s="2">
        <v>43328</v>
      </c>
      <c r="J29" s="38"/>
      <c r="K29" s="38"/>
      <c r="L29" s="38"/>
      <c r="M29" s="39"/>
      <c r="N29" s="6"/>
    </row>
    <row r="30" spans="2:14">
      <c r="B30" s="37">
        <v>42760</v>
      </c>
      <c r="C30" s="38">
        <v>12936478</v>
      </c>
      <c r="D30" s="38">
        <v>8439216</v>
      </c>
      <c r="E30" s="38">
        <v>21375694</v>
      </c>
      <c r="F30" s="39">
        <f t="shared" si="0"/>
        <v>748642248</v>
      </c>
      <c r="G30" s="6"/>
      <c r="I30" s="2">
        <v>43329</v>
      </c>
      <c r="J30" s="38"/>
      <c r="K30" s="38"/>
      <c r="L30" s="38"/>
      <c r="M30" s="39"/>
      <c r="N30" s="6"/>
    </row>
    <row r="31" spans="2:14">
      <c r="B31" s="37">
        <v>42761</v>
      </c>
      <c r="C31" s="38">
        <v>32382345</v>
      </c>
      <c r="D31" s="38">
        <v>10945983</v>
      </c>
      <c r="E31" s="38">
        <v>43328328</v>
      </c>
      <c r="F31" s="39">
        <f t="shared" si="0"/>
        <v>791970576</v>
      </c>
      <c r="G31" s="6"/>
      <c r="I31" s="2">
        <v>43330</v>
      </c>
      <c r="J31" s="38"/>
      <c r="K31" s="38"/>
      <c r="L31" s="38"/>
      <c r="M31" s="39"/>
      <c r="N31" s="6"/>
    </row>
    <row r="32" spans="2:14">
      <c r="B32" s="37">
        <v>42762</v>
      </c>
      <c r="C32" s="38">
        <v>23191258</v>
      </c>
      <c r="D32" s="38">
        <v>11064722</v>
      </c>
      <c r="E32" s="38">
        <v>34255980</v>
      </c>
      <c r="F32" s="39">
        <f t="shared" si="0"/>
        <v>826226556</v>
      </c>
      <c r="G32" s="6"/>
      <c r="I32" s="2">
        <v>43331</v>
      </c>
      <c r="J32" s="38"/>
      <c r="K32" s="38"/>
      <c r="L32" s="38"/>
      <c r="M32" s="39"/>
      <c r="N32" s="6"/>
    </row>
    <row r="33" spans="2:14">
      <c r="B33" s="37">
        <v>42763</v>
      </c>
      <c r="C33" s="38">
        <v>21428716</v>
      </c>
      <c r="D33" s="38">
        <v>11690470</v>
      </c>
      <c r="E33" s="38">
        <v>33119186</v>
      </c>
      <c r="F33" s="39">
        <f t="shared" si="0"/>
        <v>859345742</v>
      </c>
      <c r="G33" s="6"/>
      <c r="I33" s="2">
        <v>43332</v>
      </c>
      <c r="J33" s="38"/>
      <c r="K33" s="38"/>
      <c r="L33" s="38"/>
      <c r="M33" s="39"/>
      <c r="N33" s="6"/>
    </row>
    <row r="34" spans="2:14">
      <c r="B34" s="37">
        <v>42764</v>
      </c>
      <c r="C34" s="38">
        <v>21688789</v>
      </c>
      <c r="D34" s="38">
        <v>422449</v>
      </c>
      <c r="E34" s="38">
        <v>22111238</v>
      </c>
      <c r="F34" s="39">
        <f t="shared" si="0"/>
        <v>881456980</v>
      </c>
      <c r="G34" s="6"/>
      <c r="I34" s="2">
        <v>43333</v>
      </c>
      <c r="J34" s="38"/>
      <c r="K34" s="38"/>
      <c r="L34" s="38"/>
      <c r="M34" s="39"/>
      <c r="N34" s="6"/>
    </row>
    <row r="35" spans="2:14">
      <c r="B35" s="37">
        <v>42765</v>
      </c>
      <c r="C35" s="38">
        <v>17211761</v>
      </c>
      <c r="D35" s="38">
        <v>24310402</v>
      </c>
      <c r="E35" s="38">
        <v>41522162</v>
      </c>
      <c r="F35" s="39">
        <f t="shared" si="0"/>
        <v>922979142</v>
      </c>
      <c r="G35" s="6"/>
      <c r="I35" s="2">
        <v>43334</v>
      </c>
      <c r="J35" s="38"/>
      <c r="K35" s="38"/>
      <c r="L35" s="38"/>
      <c r="M35" s="39"/>
      <c r="N35" s="6"/>
    </row>
    <row r="36" spans="2:14">
      <c r="B36" s="37">
        <v>42766</v>
      </c>
      <c r="C36" s="38">
        <v>31023586</v>
      </c>
      <c r="D36" s="38">
        <v>12070131</v>
      </c>
      <c r="E36" s="38">
        <v>43093717</v>
      </c>
      <c r="F36" s="39">
        <f>E36+F35</f>
        <v>966072859</v>
      </c>
      <c r="G36" s="38">
        <f>SUM(E7:E36)</f>
        <v>966072859</v>
      </c>
      <c r="H36" s="42"/>
      <c r="I36" s="2">
        <v>43335</v>
      </c>
      <c r="J36" s="38"/>
      <c r="K36" s="38"/>
      <c r="L36" s="38"/>
      <c r="M36" s="39"/>
      <c r="N36" s="38"/>
    </row>
    <row r="37" spans="2:14">
      <c r="B37" s="37" t="s">
        <v>7</v>
      </c>
      <c r="C37" s="38">
        <f>SUM(C7:C36)</f>
        <v>491100312</v>
      </c>
      <c r="D37" s="38">
        <f>SUM(D7:D36)</f>
        <v>474972551</v>
      </c>
      <c r="E37" s="38">
        <f>C37+D37</f>
        <v>966072863</v>
      </c>
      <c r="F37" s="39"/>
      <c r="G37" s="38"/>
      <c r="H37" s="42"/>
      <c r="I37" s="37" t="s">
        <v>7</v>
      </c>
      <c r="J37" s="38">
        <f>SUM(J7:J36)</f>
        <v>10253363</v>
      </c>
      <c r="K37" s="38">
        <f>SUM(K7:K36)</f>
        <v>8917010</v>
      </c>
      <c r="L37" s="38">
        <f>J37+K37</f>
        <v>19170373</v>
      </c>
      <c r="M37" s="39"/>
      <c r="N37" s="38"/>
    </row>
    <row r="38" spans="2:14">
      <c r="B38" s="43"/>
      <c r="C38" s="44"/>
      <c r="D38" s="44"/>
      <c r="E38" s="44"/>
      <c r="F38" s="45"/>
      <c r="G38" s="44"/>
      <c r="H38" s="42"/>
      <c r="I38" s="46"/>
      <c r="J38" s="42"/>
      <c r="K38" s="42"/>
      <c r="L38" s="42"/>
      <c r="M38" s="40"/>
      <c r="N38" s="42"/>
    </row>
    <row r="39" spans="2:14">
      <c r="B39" s="57" t="s">
        <v>8</v>
      </c>
      <c r="C39" s="57"/>
      <c r="D39" s="57"/>
      <c r="E39" s="57"/>
      <c r="F39" s="57"/>
      <c r="G39" s="57"/>
      <c r="H39" s="42"/>
      <c r="I39" s="57" t="s">
        <v>16</v>
      </c>
      <c r="J39" s="57"/>
      <c r="K39" s="57"/>
      <c r="L39" s="57"/>
      <c r="M39" s="57"/>
      <c r="N39" s="57"/>
    </row>
    <row r="40" spans="2:14">
      <c r="B40" s="37">
        <v>42767</v>
      </c>
      <c r="C40" s="38">
        <v>21190217</v>
      </c>
      <c r="D40" s="38">
        <v>15897595</v>
      </c>
      <c r="E40" s="38">
        <v>37087812</v>
      </c>
      <c r="F40" s="39">
        <f>E40+F36</f>
        <v>1003160671</v>
      </c>
      <c r="G40" s="6"/>
      <c r="I40" s="2">
        <v>43313</v>
      </c>
      <c r="J40" s="38">
        <v>662377</v>
      </c>
      <c r="K40" s="38">
        <v>1121491</v>
      </c>
      <c r="L40" s="38">
        <f>J40+K40</f>
        <v>1783868</v>
      </c>
      <c r="M40" s="39">
        <f>M13+L40</f>
        <v>3501711</v>
      </c>
      <c r="N40" s="6"/>
    </row>
    <row r="41" spans="2:14">
      <c r="B41" s="37">
        <v>42768</v>
      </c>
      <c r="C41" s="38">
        <v>20236805</v>
      </c>
      <c r="D41" s="38">
        <v>16453754</v>
      </c>
      <c r="E41" s="38">
        <v>36690559</v>
      </c>
      <c r="F41" s="39">
        <f t="shared" si="0"/>
        <v>1039851230</v>
      </c>
      <c r="G41" s="6"/>
      <c r="I41" s="2">
        <v>43314</v>
      </c>
      <c r="J41" s="38">
        <v>199998</v>
      </c>
      <c r="K41" s="38">
        <v>1032065</v>
      </c>
      <c r="L41" s="38">
        <f>J41+K41</f>
        <v>1232063</v>
      </c>
      <c r="M41" s="39">
        <f>+M40+L41</f>
        <v>4733774</v>
      </c>
      <c r="N41" s="6"/>
    </row>
    <row r="42" spans="2:14">
      <c r="B42" s="37">
        <v>42769</v>
      </c>
      <c r="C42" s="38">
        <v>28028601</v>
      </c>
      <c r="D42" s="38">
        <v>13082992</v>
      </c>
      <c r="E42" s="38">
        <v>41111593</v>
      </c>
      <c r="F42" s="39">
        <f t="shared" si="0"/>
        <v>1080962823</v>
      </c>
      <c r="G42" s="6"/>
      <c r="I42" s="2">
        <v>43315</v>
      </c>
      <c r="J42" s="38">
        <v>682350</v>
      </c>
      <c r="K42" s="38">
        <v>1262643</v>
      </c>
      <c r="L42" s="38">
        <f>J42+K42</f>
        <v>1944993</v>
      </c>
      <c r="M42" s="39">
        <f>+M41+L42</f>
        <v>6678767</v>
      </c>
      <c r="N42" s="6"/>
    </row>
    <row r="43" spans="2:14">
      <c r="B43" s="37">
        <v>42770</v>
      </c>
      <c r="C43" s="38">
        <v>29131612</v>
      </c>
      <c r="D43" s="38">
        <v>20051884</v>
      </c>
      <c r="E43" s="38">
        <v>49183496</v>
      </c>
      <c r="F43" s="39">
        <f t="shared" si="0"/>
        <v>1130146319</v>
      </c>
      <c r="G43" s="6"/>
      <c r="I43" s="2">
        <v>43316</v>
      </c>
      <c r="J43" s="38">
        <v>434017</v>
      </c>
      <c r="K43" s="38">
        <v>660423</v>
      </c>
      <c r="L43" s="38">
        <f>J43+K43</f>
        <v>1094440</v>
      </c>
      <c r="M43" s="39">
        <f>+M42+L43</f>
        <v>7773207</v>
      </c>
      <c r="N43" s="6"/>
    </row>
    <row r="44" spans="2:14">
      <c r="B44" s="37">
        <v>42771</v>
      </c>
      <c r="C44" s="38">
        <v>46301468</v>
      </c>
      <c r="D44" s="38">
        <v>3395421</v>
      </c>
      <c r="E44" s="38">
        <v>49696889</v>
      </c>
      <c r="F44" s="39">
        <f t="shared" si="0"/>
        <v>1179843208</v>
      </c>
      <c r="G44" s="6"/>
      <c r="I44" s="2">
        <v>43317</v>
      </c>
      <c r="J44" s="38">
        <v>827969</v>
      </c>
      <c r="K44" s="38">
        <v>0</v>
      </c>
      <c r="L44" s="38">
        <f>J44+K44</f>
        <v>827969</v>
      </c>
      <c r="M44" s="39">
        <f>+M43+L44</f>
        <v>8601176</v>
      </c>
      <c r="N44" s="6"/>
    </row>
    <row r="45" spans="2:14">
      <c r="B45" s="37">
        <v>42772</v>
      </c>
      <c r="C45" s="38">
        <v>31609533</v>
      </c>
      <c r="D45" s="38">
        <v>47794629</v>
      </c>
      <c r="E45" s="38">
        <v>79404162</v>
      </c>
      <c r="F45" s="39">
        <f t="shared" si="0"/>
        <v>1259247370</v>
      </c>
      <c r="G45" s="6"/>
      <c r="I45" s="2">
        <v>43318</v>
      </c>
      <c r="J45" s="38"/>
      <c r="K45" s="38"/>
      <c r="L45" s="38"/>
      <c r="M45" s="39"/>
      <c r="N45" s="6"/>
    </row>
    <row r="46" spans="2:14">
      <c r="B46" s="37">
        <v>42773</v>
      </c>
      <c r="C46" s="38">
        <v>30451383</v>
      </c>
      <c r="D46" s="38">
        <v>23201293</v>
      </c>
      <c r="E46" s="38">
        <v>53652676</v>
      </c>
      <c r="F46" s="39">
        <f t="shared" si="0"/>
        <v>1312900046</v>
      </c>
      <c r="G46" s="6"/>
      <c r="I46" s="2">
        <v>43319</v>
      </c>
      <c r="J46" s="38"/>
      <c r="K46" s="38"/>
      <c r="L46" s="38"/>
      <c r="M46" s="39"/>
      <c r="N46" s="6"/>
    </row>
    <row r="47" spans="2:14">
      <c r="B47" s="37">
        <v>42774</v>
      </c>
      <c r="C47" s="38">
        <v>45011636</v>
      </c>
      <c r="D47" s="38">
        <v>20113271</v>
      </c>
      <c r="E47" s="38">
        <v>65124907</v>
      </c>
      <c r="F47" s="39">
        <f t="shared" si="0"/>
        <v>1378024953</v>
      </c>
      <c r="G47" s="6"/>
      <c r="I47" s="2">
        <v>43320</v>
      </c>
      <c r="J47" s="38"/>
      <c r="K47" s="38"/>
      <c r="L47" s="38"/>
      <c r="M47" s="39"/>
      <c r="N47" s="6"/>
    </row>
    <row r="48" spans="2:14">
      <c r="B48" s="37">
        <v>42775</v>
      </c>
      <c r="C48" s="38">
        <v>44458574</v>
      </c>
      <c r="D48" s="38">
        <v>31049921</v>
      </c>
      <c r="E48" s="38">
        <v>75508495</v>
      </c>
      <c r="F48" s="39">
        <f t="shared" si="0"/>
        <v>1453533448</v>
      </c>
      <c r="G48" s="6"/>
      <c r="I48" s="2">
        <v>43321</v>
      </c>
      <c r="J48" s="38"/>
      <c r="K48" s="38"/>
      <c r="L48" s="38"/>
      <c r="M48" s="39"/>
      <c r="N48" s="6"/>
    </row>
    <row r="49" spans="2:14">
      <c r="B49" s="37">
        <v>42776</v>
      </c>
      <c r="C49" s="38">
        <v>29116647</v>
      </c>
      <c r="D49" s="38">
        <v>9633824</v>
      </c>
      <c r="E49" s="38">
        <v>38750471</v>
      </c>
      <c r="F49" s="39">
        <f t="shared" si="0"/>
        <v>1492283919</v>
      </c>
      <c r="G49" s="6"/>
      <c r="I49" s="2">
        <v>43322</v>
      </c>
      <c r="J49" s="38"/>
      <c r="K49" s="38"/>
      <c r="L49" s="38"/>
      <c r="M49" s="39"/>
      <c r="N49" s="6"/>
    </row>
    <row r="50" spans="2:14">
      <c r="B50" s="37">
        <v>42777</v>
      </c>
      <c r="C50" s="38">
        <v>45321237</v>
      </c>
      <c r="D50" s="38">
        <v>29718163</v>
      </c>
      <c r="E50" s="38">
        <v>75039400</v>
      </c>
      <c r="F50" s="39">
        <f t="shared" si="0"/>
        <v>1567323319</v>
      </c>
      <c r="G50" s="6"/>
      <c r="I50" s="2">
        <v>43323</v>
      </c>
      <c r="J50" s="38"/>
      <c r="K50" s="38"/>
      <c r="L50" s="38"/>
      <c r="M50" s="39"/>
      <c r="N50" s="6"/>
    </row>
    <row r="51" spans="2:14">
      <c r="B51" s="37">
        <v>42778</v>
      </c>
      <c r="C51" s="38">
        <v>48689625</v>
      </c>
      <c r="D51" s="38">
        <v>1683413</v>
      </c>
      <c r="E51" s="38">
        <v>50373038</v>
      </c>
      <c r="F51" s="39">
        <f t="shared" si="0"/>
        <v>1617696357</v>
      </c>
      <c r="G51" s="6"/>
      <c r="I51" s="2">
        <v>43324</v>
      </c>
      <c r="J51" s="38"/>
      <c r="K51" s="38"/>
      <c r="L51" s="38"/>
      <c r="M51" s="39"/>
      <c r="N51" s="6"/>
    </row>
    <row r="52" spans="2:14">
      <c r="B52" s="37">
        <v>42779</v>
      </c>
      <c r="C52" s="38">
        <v>29897388</v>
      </c>
      <c r="D52" s="38">
        <v>56607163</v>
      </c>
      <c r="E52" s="38">
        <v>86504550</v>
      </c>
      <c r="F52" s="39">
        <f t="shared" si="0"/>
        <v>1704200907</v>
      </c>
      <c r="G52" s="6"/>
      <c r="I52" s="2">
        <v>43325</v>
      </c>
      <c r="J52" s="38"/>
      <c r="K52" s="38"/>
      <c r="L52" s="38"/>
      <c r="M52" s="39"/>
      <c r="N52" s="6"/>
    </row>
    <row r="53" spans="2:14">
      <c r="B53" s="37">
        <v>42780</v>
      </c>
      <c r="C53" s="38">
        <v>36056032</v>
      </c>
      <c r="D53" s="38">
        <v>21041137</v>
      </c>
      <c r="E53" s="38">
        <v>57097168</v>
      </c>
      <c r="F53" s="39">
        <f t="shared" si="0"/>
        <v>1761298075</v>
      </c>
      <c r="G53" s="6"/>
      <c r="I53" s="2">
        <v>43326</v>
      </c>
      <c r="J53" s="38"/>
      <c r="K53" s="38"/>
      <c r="L53" s="38"/>
      <c r="M53" s="39"/>
      <c r="N53" s="6"/>
    </row>
    <row r="54" spans="2:14">
      <c r="B54" s="37">
        <v>42781</v>
      </c>
      <c r="C54" s="38">
        <v>41402283</v>
      </c>
      <c r="D54" s="38">
        <v>21311911</v>
      </c>
      <c r="E54" s="38">
        <v>62714194</v>
      </c>
      <c r="F54" s="39">
        <f t="shared" si="0"/>
        <v>1824012269</v>
      </c>
      <c r="G54" s="6"/>
      <c r="I54" s="2">
        <v>43327</v>
      </c>
      <c r="J54" s="38"/>
      <c r="K54" s="38"/>
      <c r="L54" s="38"/>
      <c r="M54" s="39"/>
      <c r="N54" s="6"/>
    </row>
    <row r="55" spans="2:14">
      <c r="B55" s="37">
        <v>42782</v>
      </c>
      <c r="C55" s="38">
        <v>25656926</v>
      </c>
      <c r="D55" s="38">
        <v>17829562</v>
      </c>
      <c r="E55" s="38">
        <v>43486488</v>
      </c>
      <c r="F55" s="39">
        <f t="shared" si="0"/>
        <v>1867498757</v>
      </c>
      <c r="G55" s="6"/>
      <c r="I55" s="2">
        <v>43328</v>
      </c>
      <c r="J55" s="38"/>
      <c r="K55" s="38"/>
      <c r="L55" s="38"/>
      <c r="M55" s="39"/>
      <c r="N55" s="6"/>
    </row>
    <row r="56" spans="2:14">
      <c r="B56" s="37">
        <v>42783</v>
      </c>
      <c r="C56" s="38">
        <v>47245013</v>
      </c>
      <c r="D56" s="38">
        <v>27929911</v>
      </c>
      <c r="E56" s="38">
        <v>75174923</v>
      </c>
      <c r="F56" s="39">
        <f t="shared" si="0"/>
        <v>1942673680</v>
      </c>
      <c r="G56" s="6"/>
      <c r="I56" s="2">
        <v>43329</v>
      </c>
      <c r="J56" s="38"/>
      <c r="K56" s="38"/>
      <c r="L56" s="38"/>
      <c r="M56" s="39"/>
      <c r="N56" s="6"/>
    </row>
    <row r="57" spans="2:14">
      <c r="B57" s="37">
        <v>42784</v>
      </c>
      <c r="C57" s="38">
        <v>56145236</v>
      </c>
      <c r="D57" s="38">
        <v>24557438</v>
      </c>
      <c r="E57" s="38">
        <v>80702674</v>
      </c>
      <c r="F57" s="39">
        <f t="shared" si="0"/>
        <v>2023376354</v>
      </c>
      <c r="G57" s="6"/>
      <c r="I57" s="2">
        <v>43330</v>
      </c>
      <c r="J57" s="38"/>
      <c r="K57" s="38"/>
      <c r="L57" s="38"/>
      <c r="M57" s="39"/>
      <c r="N57" s="6"/>
    </row>
    <row r="58" spans="2:14">
      <c r="B58" s="37">
        <v>42785</v>
      </c>
      <c r="C58" s="38">
        <v>52360838</v>
      </c>
      <c r="D58" s="38">
        <v>4774175</v>
      </c>
      <c r="E58" s="38">
        <v>57135013</v>
      </c>
      <c r="F58" s="39">
        <f t="shared" si="0"/>
        <v>2080511367</v>
      </c>
      <c r="G58" s="6"/>
      <c r="I58" s="2">
        <v>43331</v>
      </c>
      <c r="J58" s="38"/>
      <c r="K58" s="38"/>
      <c r="L58" s="38"/>
      <c r="M58" s="39"/>
      <c r="N58" s="6"/>
    </row>
    <row r="59" spans="2:14">
      <c r="B59" s="37">
        <v>42786</v>
      </c>
      <c r="C59" s="38">
        <v>25880900</v>
      </c>
      <c r="D59" s="38">
        <v>27903750</v>
      </c>
      <c r="E59" s="38">
        <v>53784650</v>
      </c>
      <c r="F59" s="39">
        <f t="shared" si="0"/>
        <v>2134296017</v>
      </c>
      <c r="G59" s="6"/>
      <c r="I59" s="2">
        <v>43332</v>
      </c>
      <c r="J59" s="38"/>
      <c r="K59" s="38"/>
      <c r="L59" s="38"/>
      <c r="M59" s="39"/>
      <c r="N59" s="6"/>
    </row>
    <row r="60" spans="2:14">
      <c r="B60" s="37">
        <v>42787</v>
      </c>
      <c r="C60" s="38">
        <v>31606923</v>
      </c>
      <c r="D60" s="38">
        <v>41826436</v>
      </c>
      <c r="E60" s="38">
        <v>73433359</v>
      </c>
      <c r="F60" s="39">
        <f t="shared" si="0"/>
        <v>2207729376</v>
      </c>
      <c r="G60" s="6"/>
      <c r="I60" s="2">
        <v>43333</v>
      </c>
      <c r="J60" s="38"/>
      <c r="K60" s="38"/>
      <c r="L60" s="38"/>
      <c r="M60" s="39"/>
      <c r="N60" s="6"/>
    </row>
    <row r="61" spans="2:14">
      <c r="B61" s="37">
        <v>42788</v>
      </c>
      <c r="C61" s="38">
        <v>25765513</v>
      </c>
      <c r="D61" s="38">
        <v>33418163</v>
      </c>
      <c r="E61" s="38">
        <v>59183675</v>
      </c>
      <c r="F61" s="39">
        <f t="shared" si="0"/>
        <v>2266913051</v>
      </c>
      <c r="G61" s="6"/>
      <c r="I61" s="2">
        <v>43334</v>
      </c>
      <c r="J61" s="38"/>
      <c r="K61" s="38"/>
      <c r="L61" s="38"/>
      <c r="M61" s="39"/>
      <c r="N61" s="6"/>
    </row>
    <row r="62" spans="2:14">
      <c r="B62" s="37">
        <v>42789</v>
      </c>
      <c r="C62" s="38">
        <v>34190901</v>
      </c>
      <c r="D62" s="38">
        <v>11851737</v>
      </c>
      <c r="E62" s="38">
        <v>46042638</v>
      </c>
      <c r="F62" s="39">
        <f t="shared" si="0"/>
        <v>2312955689</v>
      </c>
      <c r="G62" s="6"/>
      <c r="I62" s="2">
        <v>43335</v>
      </c>
      <c r="J62" s="38"/>
      <c r="K62" s="38"/>
      <c r="L62" s="38"/>
      <c r="M62" s="39"/>
      <c r="N62" s="6"/>
    </row>
    <row r="63" spans="2:14">
      <c r="B63" s="37">
        <v>42790</v>
      </c>
      <c r="C63" s="38">
        <v>29811591</v>
      </c>
      <c r="D63" s="38">
        <v>42522463</v>
      </c>
      <c r="E63" s="38">
        <v>72334053</v>
      </c>
      <c r="F63" s="39">
        <f t="shared" si="0"/>
        <v>2385289742</v>
      </c>
      <c r="G63" s="6"/>
      <c r="I63" s="2">
        <v>43336</v>
      </c>
      <c r="J63" s="38"/>
      <c r="K63" s="38"/>
      <c r="L63" s="38"/>
      <c r="M63" s="39"/>
      <c r="N63" s="6"/>
    </row>
    <row r="64" spans="2:14">
      <c r="B64" s="37">
        <v>42791</v>
      </c>
      <c r="C64" s="38">
        <v>43959720</v>
      </c>
      <c r="D64" s="38">
        <v>17966283</v>
      </c>
      <c r="E64" s="38">
        <v>61926003</v>
      </c>
      <c r="F64" s="39">
        <f t="shared" si="0"/>
        <v>2447215745</v>
      </c>
      <c r="G64" s="6"/>
      <c r="I64" s="2">
        <v>43337</v>
      </c>
      <c r="J64" s="38"/>
      <c r="K64" s="38"/>
      <c r="L64" s="38"/>
      <c r="M64" s="39"/>
      <c r="N64" s="6"/>
    </row>
    <row r="65" spans="2:14">
      <c r="B65" s="37">
        <v>42792</v>
      </c>
      <c r="C65" s="38">
        <v>47906183</v>
      </c>
      <c r="D65" s="38">
        <v>9289825</v>
      </c>
      <c r="E65" s="38">
        <v>57196008</v>
      </c>
      <c r="F65" s="39">
        <f t="shared" si="0"/>
        <v>2504411753</v>
      </c>
      <c r="G65" s="6"/>
      <c r="I65" s="2">
        <v>43338</v>
      </c>
      <c r="J65" s="38"/>
      <c r="K65" s="38"/>
      <c r="L65" s="38"/>
      <c r="M65" s="39"/>
      <c r="N65" s="6"/>
    </row>
    <row r="66" spans="2:14">
      <c r="B66" s="37">
        <v>42793</v>
      </c>
      <c r="C66" s="38">
        <v>43996809</v>
      </c>
      <c r="D66" s="38">
        <v>39966605</v>
      </c>
      <c r="E66" s="38">
        <v>83963414</v>
      </c>
      <c r="F66" s="39">
        <f>E66+F65</f>
        <v>2588375167</v>
      </c>
      <c r="G66" s="6"/>
      <c r="I66" s="2">
        <v>43339</v>
      </c>
      <c r="J66" s="38"/>
      <c r="K66" s="38"/>
      <c r="L66" s="38"/>
      <c r="M66" s="39"/>
      <c r="N66" s="6"/>
    </row>
    <row r="67" spans="2:14">
      <c r="B67" s="37">
        <v>42794</v>
      </c>
      <c r="C67" s="38">
        <v>52305112</v>
      </c>
      <c r="D67" s="38">
        <v>44927738</v>
      </c>
      <c r="E67" s="38">
        <v>97232850</v>
      </c>
      <c r="F67" s="39">
        <f t="shared" si="0"/>
        <v>2685608017</v>
      </c>
      <c r="G67" s="39">
        <f>SUM(E40:E67)</f>
        <v>1719535158</v>
      </c>
      <c r="H67" s="40"/>
      <c r="I67" s="2">
        <v>43340</v>
      </c>
      <c r="J67" s="38"/>
      <c r="K67" s="38"/>
      <c r="L67" s="38"/>
      <c r="M67" s="39"/>
      <c r="N67" s="39"/>
    </row>
    <row r="68" spans="2:14">
      <c r="B68" s="37" t="s">
        <v>7</v>
      </c>
      <c r="C68" s="38">
        <f>SUM(C40:C67)</f>
        <v>1043734706</v>
      </c>
      <c r="D68" s="38">
        <f>SUM(D40:D67)</f>
        <v>675800457</v>
      </c>
      <c r="E68" s="38">
        <f>C68+D68</f>
        <v>1719535163</v>
      </c>
      <c r="F68" s="39"/>
      <c r="G68" s="6"/>
      <c r="I68" s="37" t="s">
        <v>7</v>
      </c>
      <c r="J68" s="38">
        <f>SUM(J40:J67)</f>
        <v>2806711</v>
      </c>
      <c r="K68" s="38">
        <f>SUM(K40:K67)</f>
        <v>4076622</v>
      </c>
      <c r="L68" s="38">
        <f>J68+K68</f>
        <v>6883333</v>
      </c>
      <c r="M68" s="39"/>
      <c r="N68" s="39"/>
    </row>
    <row r="69" spans="2:14">
      <c r="B69" s="46"/>
      <c r="C69" s="42"/>
      <c r="D69" s="42"/>
      <c r="E69" s="42"/>
      <c r="F69" s="40"/>
      <c r="I69" s="46"/>
      <c r="J69" s="42"/>
      <c r="K69" s="42"/>
      <c r="L69" s="42"/>
      <c r="M69" s="40"/>
      <c r="N69" s="40"/>
    </row>
    <row r="70" spans="2:14">
      <c r="B70" s="57" t="s">
        <v>9</v>
      </c>
      <c r="C70" s="57"/>
      <c r="D70" s="57"/>
      <c r="E70" s="57"/>
      <c r="F70" s="57"/>
      <c r="G70" s="57"/>
      <c r="I70" s="57"/>
      <c r="J70" s="57"/>
      <c r="K70" s="57"/>
      <c r="L70" s="57"/>
      <c r="M70" s="57"/>
      <c r="N70" s="57"/>
    </row>
    <row r="71" spans="2:14">
      <c r="B71" s="37">
        <v>42738</v>
      </c>
      <c r="C71" s="38">
        <v>47658858</v>
      </c>
      <c r="D71" s="38">
        <v>22836275</v>
      </c>
      <c r="E71" s="38">
        <v>70495133</v>
      </c>
      <c r="F71" s="39">
        <f>E71+F67</f>
        <v>2756103150</v>
      </c>
      <c r="G71" s="6"/>
      <c r="I71" s="37"/>
      <c r="J71" s="38"/>
      <c r="K71" s="38"/>
      <c r="L71" s="38"/>
      <c r="M71" s="39"/>
      <c r="N71" s="39"/>
    </row>
    <row r="72" spans="2:14">
      <c r="B72" s="37">
        <v>42795</v>
      </c>
      <c r="C72" s="38">
        <v>45105102</v>
      </c>
      <c r="D72" s="38">
        <v>22228732</v>
      </c>
      <c r="E72" s="38">
        <v>67333834</v>
      </c>
      <c r="F72" s="39">
        <f>E72+F71</f>
        <v>2823436984</v>
      </c>
      <c r="G72" s="6"/>
      <c r="I72" s="37"/>
      <c r="J72" s="38"/>
      <c r="K72" s="38"/>
      <c r="L72" s="38"/>
      <c r="M72" s="39"/>
      <c r="N72" s="6"/>
    </row>
    <row r="73" spans="2:14">
      <c r="B73" s="37">
        <v>42796</v>
      </c>
      <c r="C73" s="38">
        <v>35384213</v>
      </c>
      <c r="D73" s="38">
        <v>32065038</v>
      </c>
      <c r="E73" s="38">
        <v>67449250</v>
      </c>
      <c r="F73" s="39">
        <f t="shared" ref="F73:F77" si="5">E73+F72</f>
        <v>2890886234</v>
      </c>
      <c r="G73" s="6"/>
      <c r="I73" s="37"/>
      <c r="J73" s="38"/>
      <c r="K73" s="38"/>
      <c r="L73" s="38"/>
      <c r="M73" s="39"/>
      <c r="N73" s="6"/>
    </row>
    <row r="74" spans="2:14">
      <c r="B74" s="37">
        <v>42797</v>
      </c>
      <c r="C74" s="38">
        <v>58244222</v>
      </c>
      <c r="D74" s="38">
        <v>35232663</v>
      </c>
      <c r="E74" s="38">
        <v>93476884</v>
      </c>
      <c r="F74" s="39">
        <f t="shared" si="5"/>
        <v>2984363118</v>
      </c>
      <c r="G74" s="6"/>
      <c r="I74" s="37"/>
      <c r="J74" s="38"/>
      <c r="K74" s="38"/>
      <c r="L74" s="38"/>
      <c r="M74" s="39"/>
      <c r="N74" s="6"/>
    </row>
    <row r="75" spans="2:14">
      <c r="B75" s="37">
        <v>42798</v>
      </c>
      <c r="C75" s="38">
        <v>43470887</v>
      </c>
      <c r="D75" s="38">
        <v>4445963</v>
      </c>
      <c r="E75" s="38">
        <v>47916849</v>
      </c>
      <c r="F75" s="39">
        <f t="shared" si="5"/>
        <v>3032279967</v>
      </c>
      <c r="G75" s="6"/>
      <c r="I75" s="37"/>
      <c r="J75" s="38"/>
      <c r="K75" s="38"/>
      <c r="L75" s="38"/>
      <c r="M75" s="39"/>
      <c r="N75" s="6"/>
    </row>
    <row r="76" spans="2:14">
      <c r="B76" s="37">
        <v>42799</v>
      </c>
      <c r="C76" s="38">
        <v>47841538</v>
      </c>
      <c r="D76" s="38">
        <v>65561038</v>
      </c>
      <c r="E76" s="38">
        <v>113402575</v>
      </c>
      <c r="F76" s="39">
        <f t="shared" si="5"/>
        <v>3145682542</v>
      </c>
      <c r="G76" s="6"/>
      <c r="I76" s="37"/>
      <c r="J76" s="38"/>
      <c r="K76" s="38"/>
      <c r="L76" s="38"/>
      <c r="M76" s="39"/>
      <c r="N76" s="6"/>
    </row>
    <row r="77" spans="2:14">
      <c r="B77" s="37">
        <v>42800</v>
      </c>
      <c r="C77" s="38">
        <v>44091937</v>
      </c>
      <c r="D77" s="38">
        <v>50921801</v>
      </c>
      <c r="E77" s="38">
        <v>95013738</v>
      </c>
      <c r="F77" s="47">
        <f t="shared" si="5"/>
        <v>3240696280</v>
      </c>
      <c r="G77" s="47">
        <f>SUM(E68:E77)</f>
        <v>2274623426</v>
      </c>
      <c r="H77" s="48"/>
      <c r="I77" s="37"/>
      <c r="J77" s="38"/>
      <c r="K77" s="38"/>
      <c r="L77" s="38"/>
      <c r="M77" s="47"/>
      <c r="N77" s="47"/>
    </row>
    <row r="78" spans="2:14">
      <c r="B78" s="37">
        <v>42801</v>
      </c>
      <c r="C78" s="38">
        <v>47651361</v>
      </c>
      <c r="D78" s="38">
        <v>24946302</v>
      </c>
      <c r="E78" s="38">
        <v>72597663</v>
      </c>
      <c r="F78" s="39">
        <f>E78+F77</f>
        <v>3313293943</v>
      </c>
      <c r="G78" s="6"/>
      <c r="I78" s="37"/>
      <c r="J78" s="4"/>
      <c r="K78" s="4"/>
      <c r="L78" s="4"/>
      <c r="M78" s="47"/>
      <c r="N78" s="6"/>
    </row>
    <row r="79" spans="2:14">
      <c r="B79" s="37">
        <v>42802</v>
      </c>
      <c r="C79" s="38">
        <v>38565975</v>
      </c>
      <c r="D79" s="38">
        <v>26231588</v>
      </c>
      <c r="E79" s="38">
        <v>64797563</v>
      </c>
      <c r="F79" s="39">
        <f>E79+F78</f>
        <v>3378091506</v>
      </c>
      <c r="G79" s="6"/>
      <c r="I79" s="37"/>
      <c r="J79" s="4"/>
      <c r="K79" s="4"/>
      <c r="L79" s="4"/>
      <c r="M79" s="47"/>
      <c r="N79" s="6"/>
    </row>
    <row r="80" spans="2:14">
      <c r="B80" s="37">
        <v>42803</v>
      </c>
      <c r="C80" s="38">
        <v>51004800</v>
      </c>
      <c r="D80" s="38">
        <v>22010550</v>
      </c>
      <c r="E80" s="38">
        <v>73015350</v>
      </c>
      <c r="F80" s="39">
        <f t="shared" ref="F80:F143" si="6">E80+F79</f>
        <v>3451106856</v>
      </c>
      <c r="G80" s="6"/>
      <c r="I80" s="37"/>
      <c r="J80" s="4"/>
      <c r="K80" s="4"/>
      <c r="L80" s="4"/>
      <c r="M80" s="47"/>
      <c r="N80" s="6"/>
    </row>
    <row r="81" spans="2:14">
      <c r="B81" s="37">
        <v>42804</v>
      </c>
      <c r="C81" s="38">
        <v>67471053</v>
      </c>
      <c r="D81" s="38">
        <v>36059323</v>
      </c>
      <c r="E81" s="38">
        <v>103530376</v>
      </c>
      <c r="F81" s="39">
        <f t="shared" si="6"/>
        <v>3554637232</v>
      </c>
      <c r="G81" s="6"/>
      <c r="I81" s="37"/>
      <c r="J81" s="4"/>
      <c r="K81" s="4"/>
      <c r="L81" s="4"/>
      <c r="M81" s="47"/>
      <c r="N81" s="6"/>
    </row>
    <row r="82" spans="2:14">
      <c r="B82" s="37">
        <v>42805</v>
      </c>
      <c r="C82" s="38">
        <v>48063312</v>
      </c>
      <c r="D82" s="38">
        <v>3388788</v>
      </c>
      <c r="E82" s="38">
        <v>51452100</v>
      </c>
      <c r="F82" s="39">
        <f t="shared" si="6"/>
        <v>3606089332</v>
      </c>
      <c r="G82" s="6"/>
      <c r="I82" s="37"/>
      <c r="J82" s="4"/>
      <c r="K82" s="4"/>
      <c r="L82" s="4"/>
      <c r="M82" s="47"/>
      <c r="N82" s="6"/>
    </row>
    <row r="83" spans="2:14">
      <c r="B83" s="37">
        <v>42806</v>
      </c>
      <c r="C83" s="38">
        <v>35903675</v>
      </c>
      <c r="D83" s="38">
        <v>38290875</v>
      </c>
      <c r="E83" s="38">
        <v>74194550</v>
      </c>
      <c r="F83" s="39">
        <f t="shared" si="6"/>
        <v>3680283882</v>
      </c>
      <c r="G83" s="6"/>
      <c r="I83" s="37"/>
      <c r="J83" s="4"/>
      <c r="K83" s="4"/>
      <c r="L83" s="4"/>
      <c r="M83" s="47"/>
      <c r="N83" s="6"/>
    </row>
    <row r="84" spans="2:14">
      <c r="B84" s="37">
        <v>42807</v>
      </c>
      <c r="C84" s="38">
        <v>38239336</v>
      </c>
      <c r="D84" s="38">
        <v>54213074</v>
      </c>
      <c r="E84" s="38">
        <v>92452410</v>
      </c>
      <c r="F84" s="39">
        <f t="shared" si="6"/>
        <v>3772736292</v>
      </c>
      <c r="G84" s="6"/>
      <c r="I84" s="37"/>
      <c r="J84" s="4"/>
      <c r="K84" s="4"/>
      <c r="L84" s="4"/>
      <c r="M84" s="47"/>
      <c r="N84" s="6"/>
    </row>
    <row r="85" spans="2:14">
      <c r="B85" s="37">
        <v>42808</v>
      </c>
      <c r="C85" s="38">
        <v>49312373</v>
      </c>
      <c r="D85" s="38">
        <v>20342645</v>
      </c>
      <c r="E85" s="38">
        <v>69655018</v>
      </c>
      <c r="F85" s="39">
        <f t="shared" si="6"/>
        <v>3842391310</v>
      </c>
      <c r="G85" s="6"/>
      <c r="I85" s="37"/>
      <c r="J85" s="4"/>
      <c r="K85" s="4"/>
      <c r="L85" s="4"/>
      <c r="M85" s="47"/>
      <c r="N85" s="6"/>
    </row>
    <row r="86" spans="2:14">
      <c r="B86" s="37">
        <v>42809</v>
      </c>
      <c r="C86" s="38">
        <v>35343663</v>
      </c>
      <c r="D86" s="38">
        <v>24109713</v>
      </c>
      <c r="E86" s="38">
        <v>59453376</v>
      </c>
      <c r="F86" s="39">
        <f t="shared" si="6"/>
        <v>3901844686</v>
      </c>
      <c r="G86" s="6"/>
      <c r="I86" s="37"/>
      <c r="J86" s="4"/>
      <c r="K86" s="4"/>
      <c r="L86" s="4"/>
      <c r="M86" s="47"/>
      <c r="N86" s="6"/>
    </row>
    <row r="87" spans="2:14">
      <c r="B87" s="37">
        <v>42810</v>
      </c>
      <c r="C87" s="38">
        <v>65284400</v>
      </c>
      <c r="D87" s="38">
        <v>42648392</v>
      </c>
      <c r="E87" s="38">
        <v>107932792</v>
      </c>
      <c r="F87" s="39">
        <f t="shared" si="6"/>
        <v>4009777478</v>
      </c>
      <c r="G87" s="6"/>
      <c r="I87" s="37"/>
      <c r="J87" s="4"/>
      <c r="K87" s="4"/>
      <c r="L87" s="4"/>
      <c r="M87" s="47"/>
      <c r="N87" s="6"/>
    </row>
    <row r="88" spans="2:14">
      <c r="B88" s="37">
        <v>42811</v>
      </c>
      <c r="C88" s="38">
        <v>80715111</v>
      </c>
      <c r="D88" s="38">
        <v>29837224</v>
      </c>
      <c r="E88" s="38">
        <v>110552335</v>
      </c>
      <c r="F88" s="39">
        <f t="shared" si="6"/>
        <v>4120329813</v>
      </c>
      <c r="G88" s="6"/>
      <c r="I88" s="37"/>
      <c r="J88" s="4"/>
      <c r="K88" s="4"/>
      <c r="L88" s="4"/>
      <c r="M88" s="47"/>
      <c r="N88" s="6"/>
    </row>
    <row r="89" spans="2:14">
      <c r="B89" s="37">
        <v>42812</v>
      </c>
      <c r="C89" s="38">
        <v>46632650</v>
      </c>
      <c r="D89" s="38">
        <v>6095563</v>
      </c>
      <c r="E89" s="38">
        <v>52728213</v>
      </c>
      <c r="F89" s="39">
        <f t="shared" si="6"/>
        <v>4173058026</v>
      </c>
      <c r="G89" s="6"/>
      <c r="I89" s="37"/>
      <c r="J89" s="4"/>
      <c r="K89" s="4"/>
      <c r="L89" s="4"/>
      <c r="M89" s="47"/>
      <c r="N89" s="6"/>
    </row>
    <row r="90" spans="2:14">
      <c r="B90" s="37">
        <v>42813</v>
      </c>
      <c r="C90" s="38">
        <v>42774810</v>
      </c>
      <c r="D90" s="38">
        <v>37509200</v>
      </c>
      <c r="E90" s="38">
        <v>80284010</v>
      </c>
      <c r="F90" s="39">
        <f t="shared" si="6"/>
        <v>4253342036</v>
      </c>
      <c r="G90" s="6"/>
      <c r="I90" s="37"/>
      <c r="J90" s="4"/>
      <c r="K90" s="4"/>
      <c r="L90" s="4"/>
      <c r="M90" s="47"/>
      <c r="N90" s="6"/>
    </row>
    <row r="91" spans="2:14">
      <c r="B91" s="37">
        <v>42814</v>
      </c>
      <c r="C91" s="38">
        <v>49685346</v>
      </c>
      <c r="D91" s="38">
        <v>36656848</v>
      </c>
      <c r="E91" s="38">
        <v>86342194</v>
      </c>
      <c r="F91" s="39">
        <f t="shared" si="6"/>
        <v>4339684230</v>
      </c>
      <c r="G91" s="6"/>
      <c r="I91" s="37"/>
      <c r="J91" s="4"/>
      <c r="K91" s="4"/>
      <c r="L91" s="4"/>
      <c r="M91" s="47"/>
      <c r="N91" s="6"/>
    </row>
    <row r="92" spans="2:14">
      <c r="B92" s="37">
        <v>42815</v>
      </c>
      <c r="C92" s="38">
        <v>38456411</v>
      </c>
      <c r="D92" s="38">
        <v>57274786</v>
      </c>
      <c r="E92" s="38">
        <v>95731196</v>
      </c>
      <c r="F92" s="39">
        <f t="shared" si="6"/>
        <v>4435415426</v>
      </c>
      <c r="G92" s="6"/>
      <c r="I92" s="37"/>
      <c r="J92" s="4"/>
      <c r="K92" s="4"/>
      <c r="L92" s="4"/>
      <c r="M92" s="47"/>
      <c r="N92" s="6"/>
    </row>
    <row r="93" spans="2:14">
      <c r="B93" s="37">
        <v>42816</v>
      </c>
      <c r="C93" s="38">
        <v>44315484</v>
      </c>
      <c r="D93" s="38">
        <v>41460601</v>
      </c>
      <c r="E93" s="38">
        <v>85776085</v>
      </c>
      <c r="F93" s="39">
        <f t="shared" si="6"/>
        <v>4521191511</v>
      </c>
      <c r="G93" s="6"/>
      <c r="I93" s="37"/>
      <c r="J93" s="4"/>
      <c r="K93" s="4"/>
      <c r="L93" s="4"/>
      <c r="M93" s="47"/>
      <c r="N93" s="6"/>
    </row>
    <row r="94" spans="2:14">
      <c r="B94" s="37">
        <v>42817</v>
      </c>
      <c r="C94" s="38">
        <v>28459289</v>
      </c>
      <c r="D94" s="38">
        <v>34935687</v>
      </c>
      <c r="E94" s="38">
        <v>63394976</v>
      </c>
      <c r="F94" s="39">
        <f t="shared" si="6"/>
        <v>4584586487</v>
      </c>
      <c r="G94" s="6"/>
      <c r="I94" s="37"/>
      <c r="J94" s="4"/>
      <c r="K94" s="4"/>
      <c r="L94" s="4"/>
      <c r="M94" s="47"/>
      <c r="N94" s="6"/>
    </row>
    <row r="95" spans="2:14">
      <c r="B95" s="37">
        <v>42818</v>
      </c>
      <c r="C95" s="38">
        <v>54804413</v>
      </c>
      <c r="D95" s="38">
        <v>27765850</v>
      </c>
      <c r="E95" s="38">
        <v>82570263</v>
      </c>
      <c r="F95" s="39">
        <f t="shared" si="6"/>
        <v>4667156750</v>
      </c>
      <c r="G95" s="6"/>
      <c r="I95" s="37"/>
      <c r="J95" s="4"/>
      <c r="K95" s="4"/>
      <c r="L95" s="4"/>
      <c r="M95" s="47"/>
      <c r="N95" s="6"/>
    </row>
    <row r="96" spans="2:14">
      <c r="B96" s="37">
        <v>42819</v>
      </c>
      <c r="C96" s="38">
        <v>55783000</v>
      </c>
      <c r="D96" s="38">
        <v>13825350</v>
      </c>
      <c r="E96" s="38">
        <v>69608350</v>
      </c>
      <c r="F96" s="39">
        <f t="shared" si="6"/>
        <v>4736765100</v>
      </c>
      <c r="G96" s="6"/>
      <c r="I96" s="37"/>
      <c r="J96" s="4"/>
      <c r="K96" s="4"/>
      <c r="L96" s="4"/>
      <c r="M96" s="47"/>
      <c r="N96" s="6"/>
    </row>
    <row r="97" spans="2:15">
      <c r="B97" s="37">
        <v>42820</v>
      </c>
      <c r="C97" s="38">
        <v>57951950</v>
      </c>
      <c r="D97" s="38">
        <v>69921730</v>
      </c>
      <c r="E97" s="38">
        <v>127873680</v>
      </c>
      <c r="F97" s="39">
        <f t="shared" si="6"/>
        <v>4864638780</v>
      </c>
      <c r="G97" s="39">
        <f>SUM(E68:E97)</f>
        <v>3898565926</v>
      </c>
      <c r="I97" s="37"/>
      <c r="J97" s="4"/>
      <c r="K97" s="4"/>
      <c r="L97" s="4"/>
      <c r="M97" s="47"/>
      <c r="N97" s="39"/>
    </row>
    <row r="98" spans="2:15">
      <c r="B98" s="37">
        <v>42821</v>
      </c>
      <c r="C98" s="38">
        <v>58309183</v>
      </c>
      <c r="D98" s="38">
        <v>39839357</v>
      </c>
      <c r="E98" s="38">
        <v>98148540</v>
      </c>
      <c r="F98" s="39">
        <f t="shared" si="6"/>
        <v>4962787320</v>
      </c>
      <c r="G98" s="6"/>
      <c r="I98" s="37"/>
      <c r="J98" s="4"/>
      <c r="K98" s="4"/>
      <c r="L98" s="4"/>
      <c r="M98" s="47"/>
      <c r="N98" s="6"/>
    </row>
    <row r="99" spans="2:15">
      <c r="B99" s="37">
        <v>42822</v>
      </c>
      <c r="C99" s="38">
        <v>29671420</v>
      </c>
      <c r="D99" s="38">
        <v>28767836</v>
      </c>
      <c r="E99" s="38">
        <v>58439255</v>
      </c>
      <c r="F99" s="39">
        <f t="shared" si="6"/>
        <v>5021226575</v>
      </c>
      <c r="G99" s="6"/>
      <c r="I99" s="37"/>
      <c r="J99" s="4"/>
      <c r="K99" s="4"/>
      <c r="L99" s="4"/>
      <c r="M99" s="47"/>
      <c r="N99" s="6"/>
    </row>
    <row r="100" spans="2:15">
      <c r="B100" s="37">
        <v>42823</v>
      </c>
      <c r="C100" s="38">
        <v>48702935</v>
      </c>
      <c r="D100" s="38">
        <v>47030547</v>
      </c>
      <c r="E100" s="38">
        <v>95733482</v>
      </c>
      <c r="F100" s="39">
        <f t="shared" si="6"/>
        <v>5116960057</v>
      </c>
      <c r="G100" s="6"/>
      <c r="I100" s="37"/>
      <c r="J100" s="4"/>
      <c r="K100" s="4"/>
      <c r="L100" s="4"/>
      <c r="M100" s="47"/>
      <c r="N100" s="6"/>
    </row>
    <row r="101" spans="2:15">
      <c r="B101" s="37">
        <v>42824</v>
      </c>
      <c r="C101" s="38">
        <v>35563499</v>
      </c>
      <c r="D101" s="38">
        <v>23656400</v>
      </c>
      <c r="E101" s="38">
        <v>59219899</v>
      </c>
      <c r="F101" s="39">
        <f t="shared" si="6"/>
        <v>5176179956</v>
      </c>
      <c r="G101" s="39">
        <f>SUM(E68:E101)</f>
        <v>4210107102</v>
      </c>
      <c r="H101" s="40"/>
      <c r="I101" s="37"/>
      <c r="J101" s="4"/>
      <c r="K101" s="4"/>
      <c r="L101" s="4"/>
      <c r="M101" s="47"/>
      <c r="N101" s="39"/>
    </row>
    <row r="102" spans="2:15">
      <c r="B102" s="37" t="s">
        <v>7</v>
      </c>
      <c r="C102" s="38">
        <f>SUM(C71:C101)</f>
        <v>1470462206</v>
      </c>
      <c r="D102" s="38">
        <f>SUM(D71:D101)</f>
        <v>1020109739</v>
      </c>
      <c r="E102" s="38">
        <f>C102+D102</f>
        <v>2490571945</v>
      </c>
      <c r="F102" s="39"/>
      <c r="G102" s="39"/>
      <c r="H102" s="40"/>
      <c r="I102" s="37"/>
      <c r="J102" s="4"/>
      <c r="K102" s="4"/>
      <c r="L102" s="4"/>
      <c r="M102" s="47"/>
      <c r="N102" s="39"/>
    </row>
    <row r="103" spans="2:15">
      <c r="B103" s="43"/>
      <c r="C103" s="44"/>
      <c r="D103" s="44"/>
      <c r="E103" s="44"/>
      <c r="F103" s="45"/>
      <c r="G103" s="45"/>
      <c r="H103" s="40"/>
      <c r="I103" s="46"/>
      <c r="J103" s="12"/>
      <c r="K103" s="12"/>
      <c r="L103" s="12"/>
      <c r="M103" s="48"/>
      <c r="N103" s="40"/>
    </row>
    <row r="104" spans="2:15">
      <c r="B104" s="57" t="s">
        <v>10</v>
      </c>
      <c r="C104" s="57"/>
      <c r="D104" s="57"/>
      <c r="E104" s="57"/>
      <c r="F104" s="57"/>
      <c r="G104" s="57"/>
      <c r="H104" s="40"/>
      <c r="I104" s="57"/>
      <c r="J104" s="57"/>
      <c r="K104" s="57"/>
      <c r="L104" s="57"/>
      <c r="M104" s="57"/>
      <c r="N104" s="57"/>
    </row>
    <row r="105" spans="2:15">
      <c r="B105" s="37">
        <v>42826</v>
      </c>
      <c r="C105" s="38">
        <v>59215363</v>
      </c>
      <c r="D105" s="38">
        <v>20778363</v>
      </c>
      <c r="E105" s="38">
        <v>79993725</v>
      </c>
      <c r="F105" s="39">
        <f>E105+F101</f>
        <v>5256173681</v>
      </c>
      <c r="G105" s="6"/>
      <c r="I105" s="37"/>
      <c r="J105" s="49"/>
      <c r="K105" s="49"/>
      <c r="L105" s="49"/>
      <c r="M105" s="47"/>
      <c r="N105" s="6"/>
    </row>
    <row r="106" spans="2:15">
      <c r="B106" s="37">
        <v>42827</v>
      </c>
      <c r="C106" s="38">
        <v>59528675</v>
      </c>
      <c r="D106" s="38">
        <v>2128963</v>
      </c>
      <c r="E106" s="38">
        <v>61657638</v>
      </c>
      <c r="F106" s="39">
        <f t="shared" si="6"/>
        <v>5317831319</v>
      </c>
      <c r="G106" s="6"/>
      <c r="I106" s="37"/>
      <c r="J106" s="49"/>
      <c r="K106" s="49"/>
      <c r="L106" s="49"/>
      <c r="M106" s="47"/>
      <c r="N106" s="6"/>
    </row>
    <row r="107" spans="2:15">
      <c r="B107" s="37">
        <v>42828</v>
      </c>
      <c r="C107" s="38">
        <v>38027931</v>
      </c>
      <c r="D107" s="38">
        <v>38499538</v>
      </c>
      <c r="E107" s="38">
        <v>76527469</v>
      </c>
      <c r="F107" s="39">
        <f t="shared" si="6"/>
        <v>5394358788</v>
      </c>
      <c r="G107" s="6"/>
      <c r="I107" s="37"/>
      <c r="J107" s="49"/>
      <c r="K107" s="49"/>
      <c r="L107" s="49"/>
      <c r="M107" s="47"/>
      <c r="N107" s="6"/>
    </row>
    <row r="108" spans="2:15">
      <c r="B108" s="37">
        <v>42829</v>
      </c>
      <c r="C108" s="38">
        <v>42871150</v>
      </c>
      <c r="D108" s="38">
        <v>39867713</v>
      </c>
      <c r="E108" s="38">
        <v>82738863</v>
      </c>
      <c r="F108" s="39">
        <f t="shared" si="6"/>
        <v>5477097651</v>
      </c>
      <c r="G108" s="6"/>
      <c r="I108" s="37"/>
      <c r="J108" s="50"/>
      <c r="K108" s="50"/>
      <c r="L108" s="49"/>
      <c r="M108" s="47"/>
      <c r="N108" s="6"/>
    </row>
    <row r="109" spans="2:15">
      <c r="B109" s="37">
        <v>42830</v>
      </c>
      <c r="C109" s="38">
        <v>44449073</v>
      </c>
      <c r="D109" s="38">
        <v>64464695</v>
      </c>
      <c r="E109" s="38">
        <v>108913768</v>
      </c>
      <c r="F109" s="39">
        <f t="shared" si="6"/>
        <v>5586011419</v>
      </c>
      <c r="G109" s="6"/>
      <c r="I109" s="37"/>
      <c r="J109" s="50"/>
      <c r="K109" s="50"/>
      <c r="L109" s="49"/>
      <c r="M109" s="47"/>
      <c r="N109" s="6"/>
    </row>
    <row r="110" spans="2:15">
      <c r="B110" s="37">
        <v>42831</v>
      </c>
      <c r="C110" s="38">
        <v>39440986</v>
      </c>
      <c r="D110" s="38">
        <v>32710436</v>
      </c>
      <c r="E110" s="38">
        <v>72151422</v>
      </c>
      <c r="F110" s="39">
        <f t="shared" si="6"/>
        <v>5658162841</v>
      </c>
      <c r="G110" s="6"/>
      <c r="I110" s="37"/>
      <c r="J110" s="4"/>
      <c r="K110" s="4"/>
      <c r="L110" s="49"/>
      <c r="M110" s="47"/>
      <c r="N110" s="6"/>
    </row>
    <row r="111" spans="2:15">
      <c r="B111" s="37">
        <v>42832</v>
      </c>
      <c r="C111" s="38">
        <v>52066170</v>
      </c>
      <c r="D111" s="38">
        <v>35992914</v>
      </c>
      <c r="E111" s="38">
        <v>88059084</v>
      </c>
      <c r="F111" s="39">
        <f t="shared" si="6"/>
        <v>5746221925</v>
      </c>
      <c r="G111" s="6"/>
      <c r="I111" s="37"/>
      <c r="J111" s="4"/>
      <c r="K111" s="4"/>
      <c r="L111" s="49"/>
      <c r="M111" s="47"/>
      <c r="N111" s="6"/>
      <c r="O111" s="40"/>
    </row>
    <row r="112" spans="2:15">
      <c r="B112" s="37">
        <v>42833</v>
      </c>
      <c r="C112" s="38">
        <v>84237732</v>
      </c>
      <c r="D112" s="38">
        <v>17300435</v>
      </c>
      <c r="E112" s="38">
        <v>101538166</v>
      </c>
      <c r="F112" s="39">
        <f t="shared" si="6"/>
        <v>5847760091</v>
      </c>
      <c r="G112" s="6"/>
      <c r="I112" s="37"/>
      <c r="J112" s="4"/>
      <c r="K112" s="4"/>
      <c r="L112" s="49"/>
      <c r="M112" s="47"/>
      <c r="N112" s="6"/>
    </row>
    <row r="113" spans="2:14">
      <c r="B113" s="37">
        <v>42834</v>
      </c>
      <c r="C113" s="38">
        <v>73339213</v>
      </c>
      <c r="D113" s="38">
        <v>5371538</v>
      </c>
      <c r="E113" s="38">
        <v>78710750</v>
      </c>
      <c r="F113" s="39">
        <f t="shared" si="6"/>
        <v>5926470841</v>
      </c>
      <c r="G113" s="6"/>
      <c r="I113" s="37"/>
      <c r="J113" s="4"/>
      <c r="K113" s="4"/>
      <c r="L113" s="49"/>
      <c r="M113" s="47"/>
      <c r="N113" s="6"/>
    </row>
    <row r="114" spans="2:14">
      <c r="B114" s="37">
        <v>42835</v>
      </c>
      <c r="C114" s="38">
        <v>44637249</v>
      </c>
      <c r="D114" s="38">
        <v>55070894</v>
      </c>
      <c r="E114" s="38">
        <v>99708143</v>
      </c>
      <c r="F114" s="39">
        <f t="shared" si="6"/>
        <v>6026178984</v>
      </c>
      <c r="G114" s="6"/>
      <c r="I114" s="37"/>
      <c r="J114" s="4"/>
      <c r="K114" s="4"/>
      <c r="L114" s="49"/>
      <c r="M114" s="47"/>
      <c r="N114" s="6"/>
    </row>
    <row r="115" spans="2:14">
      <c r="B115" s="37">
        <v>42836</v>
      </c>
      <c r="C115" s="38">
        <v>51069018</v>
      </c>
      <c r="D115" s="38">
        <v>37220458</v>
      </c>
      <c r="E115" s="38">
        <v>88289476</v>
      </c>
      <c r="F115" s="39">
        <f t="shared" si="6"/>
        <v>6114468460</v>
      </c>
      <c r="G115" s="6"/>
      <c r="I115" s="37"/>
      <c r="J115" s="4"/>
      <c r="K115" s="4"/>
      <c r="L115" s="49"/>
      <c r="M115" s="47"/>
      <c r="N115" s="6"/>
    </row>
    <row r="116" spans="2:14">
      <c r="B116" s="37">
        <v>42837</v>
      </c>
      <c r="C116" s="38">
        <v>39712097</v>
      </c>
      <c r="D116" s="38">
        <v>30549736</v>
      </c>
      <c r="E116" s="38">
        <v>70261832</v>
      </c>
      <c r="F116" s="39">
        <f t="shared" si="6"/>
        <v>6184730292</v>
      </c>
      <c r="G116" s="6"/>
      <c r="I116" s="37"/>
      <c r="J116" s="51"/>
      <c r="K116" s="51"/>
      <c r="L116" s="49"/>
      <c r="M116" s="47"/>
      <c r="N116" s="6"/>
    </row>
    <row r="117" spans="2:14">
      <c r="B117" s="37">
        <v>42838</v>
      </c>
      <c r="C117" s="38">
        <v>45433844</v>
      </c>
      <c r="D117" s="38">
        <v>37273774</v>
      </c>
      <c r="E117" s="38">
        <v>82707617</v>
      </c>
      <c r="F117" s="39">
        <f t="shared" si="6"/>
        <v>6267437909</v>
      </c>
      <c r="G117" s="6"/>
      <c r="I117" s="37"/>
      <c r="J117" s="51"/>
      <c r="K117" s="51"/>
      <c r="L117" s="49"/>
      <c r="M117" s="47"/>
      <c r="N117" s="6"/>
    </row>
    <row r="118" spans="2:14">
      <c r="B118" s="37">
        <v>42839</v>
      </c>
      <c r="C118" s="38">
        <v>51944860</v>
      </c>
      <c r="D118" s="38">
        <v>40380536</v>
      </c>
      <c r="E118" s="38">
        <v>92325396</v>
      </c>
      <c r="F118" s="39">
        <f t="shared" si="6"/>
        <v>6359763305</v>
      </c>
      <c r="G118" s="6"/>
      <c r="I118" s="37"/>
      <c r="J118" s="4"/>
      <c r="K118" s="4"/>
      <c r="L118" s="49"/>
      <c r="M118" s="47"/>
      <c r="N118" s="6"/>
    </row>
    <row r="119" spans="2:14">
      <c r="B119" s="37">
        <v>42840</v>
      </c>
      <c r="C119" s="38">
        <v>49855487</v>
      </c>
      <c r="D119" s="38">
        <v>20683313</v>
      </c>
      <c r="E119" s="38">
        <v>70538799</v>
      </c>
      <c r="F119" s="39">
        <f t="shared" si="6"/>
        <v>6430302104</v>
      </c>
      <c r="G119" s="6"/>
      <c r="I119" s="37"/>
      <c r="J119" s="4"/>
      <c r="K119" s="4"/>
      <c r="L119" s="49"/>
      <c r="M119" s="47"/>
      <c r="N119" s="6"/>
    </row>
    <row r="120" spans="2:14">
      <c r="B120" s="37">
        <v>42841</v>
      </c>
      <c r="C120" s="38">
        <v>45329300</v>
      </c>
      <c r="D120" s="38">
        <v>5116563</v>
      </c>
      <c r="E120" s="38">
        <v>50445863</v>
      </c>
      <c r="F120" s="39">
        <f t="shared" si="6"/>
        <v>6480747967</v>
      </c>
      <c r="G120" s="6"/>
      <c r="I120" s="37"/>
      <c r="J120" s="4"/>
      <c r="K120" s="4"/>
      <c r="L120" s="49"/>
      <c r="M120" s="47"/>
      <c r="N120" s="6"/>
    </row>
    <row r="121" spans="2:14">
      <c r="B121" s="37">
        <v>42842</v>
      </c>
      <c r="C121" s="38">
        <v>57976013</v>
      </c>
      <c r="D121" s="38">
        <v>62294975</v>
      </c>
      <c r="E121" s="38">
        <v>120270988</v>
      </c>
      <c r="F121" s="39">
        <f t="shared" si="6"/>
        <v>6601018955</v>
      </c>
      <c r="G121" s="6"/>
      <c r="I121" s="37"/>
      <c r="J121" s="4"/>
      <c r="K121" s="4"/>
      <c r="L121" s="49"/>
      <c r="M121" s="47"/>
      <c r="N121" s="6"/>
    </row>
    <row r="122" spans="2:14">
      <c r="B122" s="37">
        <v>42843</v>
      </c>
      <c r="C122" s="38">
        <v>73721761</v>
      </c>
      <c r="D122" s="38">
        <v>37651050</v>
      </c>
      <c r="E122" s="38">
        <v>111372811</v>
      </c>
      <c r="F122" s="39">
        <f t="shared" si="6"/>
        <v>6712391766</v>
      </c>
      <c r="G122" s="6"/>
      <c r="I122" s="37"/>
      <c r="J122" s="4"/>
      <c r="K122" s="4"/>
      <c r="L122" s="49"/>
      <c r="M122" s="47"/>
      <c r="N122" s="6"/>
    </row>
    <row r="123" spans="2:14">
      <c r="B123" s="37">
        <v>42844</v>
      </c>
      <c r="C123" s="38">
        <v>50013863</v>
      </c>
      <c r="D123" s="38">
        <v>36448912</v>
      </c>
      <c r="E123" s="38">
        <v>86462775</v>
      </c>
      <c r="F123" s="39">
        <f t="shared" si="6"/>
        <v>6798854541</v>
      </c>
      <c r="G123" s="6"/>
      <c r="I123" s="37"/>
      <c r="J123" s="4"/>
      <c r="K123" s="4"/>
      <c r="L123" s="49"/>
      <c r="M123" s="47"/>
      <c r="N123" s="6"/>
    </row>
    <row r="124" spans="2:14">
      <c r="B124" s="37">
        <v>42845</v>
      </c>
      <c r="C124" s="38">
        <v>28779620</v>
      </c>
      <c r="D124" s="38">
        <v>12366710</v>
      </c>
      <c r="E124" s="38">
        <v>41146330</v>
      </c>
      <c r="F124" s="39">
        <f t="shared" si="6"/>
        <v>6840000871</v>
      </c>
      <c r="G124" s="6"/>
      <c r="I124" s="37"/>
      <c r="J124" s="4"/>
      <c r="K124" s="4"/>
      <c r="L124" s="49"/>
      <c r="M124" s="47"/>
      <c r="N124" s="6"/>
    </row>
    <row r="125" spans="2:14">
      <c r="B125" s="37">
        <v>42846</v>
      </c>
      <c r="C125" s="38">
        <v>50792662</v>
      </c>
      <c r="D125" s="38">
        <v>50469950</v>
      </c>
      <c r="E125" s="38">
        <v>101262612</v>
      </c>
      <c r="F125" s="39">
        <f t="shared" si="6"/>
        <v>6941263483</v>
      </c>
      <c r="G125" s="6"/>
      <c r="I125" s="37"/>
      <c r="J125" s="4"/>
      <c r="K125" s="4"/>
      <c r="L125" s="49"/>
      <c r="M125" s="47"/>
      <c r="N125" s="6"/>
    </row>
    <row r="126" spans="2:14">
      <c r="B126" s="37">
        <v>42847</v>
      </c>
      <c r="C126" s="38">
        <v>60442325</v>
      </c>
      <c r="D126" s="38">
        <v>21018824</v>
      </c>
      <c r="E126" s="38">
        <v>81461149</v>
      </c>
      <c r="F126" s="39">
        <f t="shared" si="6"/>
        <v>7022724632</v>
      </c>
      <c r="G126" s="6"/>
      <c r="I126" s="37"/>
      <c r="J126" s="4"/>
      <c r="K126" s="4"/>
      <c r="L126" s="49"/>
      <c r="M126" s="47"/>
      <c r="N126" s="6"/>
    </row>
    <row r="127" spans="2:14">
      <c r="B127" s="37">
        <v>42848</v>
      </c>
      <c r="C127" s="38">
        <v>34643438</v>
      </c>
      <c r="D127" s="38">
        <v>1089288</v>
      </c>
      <c r="E127" s="38">
        <v>35732725</v>
      </c>
      <c r="F127" s="39">
        <f t="shared" si="6"/>
        <v>7058457357</v>
      </c>
      <c r="G127" s="6"/>
      <c r="I127" s="37"/>
      <c r="J127" s="4"/>
      <c r="K127" s="4"/>
      <c r="L127" s="49"/>
      <c r="M127" s="47"/>
      <c r="N127" s="6"/>
    </row>
    <row r="128" spans="2:14">
      <c r="B128" s="37">
        <v>42849</v>
      </c>
      <c r="C128" s="38">
        <v>52864020</v>
      </c>
      <c r="D128" s="38">
        <v>35683544</v>
      </c>
      <c r="E128" s="38">
        <v>88547564</v>
      </c>
      <c r="F128" s="39">
        <f t="shared" si="6"/>
        <v>7147004921</v>
      </c>
      <c r="G128" s="6"/>
      <c r="I128" s="37"/>
      <c r="J128" s="4"/>
      <c r="K128" s="4"/>
      <c r="L128" s="49"/>
      <c r="M128" s="47"/>
      <c r="N128" s="6"/>
    </row>
    <row r="129" spans="2:22">
      <c r="B129" s="37">
        <v>42850</v>
      </c>
      <c r="C129" s="38">
        <v>27024450</v>
      </c>
      <c r="D129" s="38">
        <v>61026088</v>
      </c>
      <c r="E129" s="38">
        <v>88050538</v>
      </c>
      <c r="F129" s="39">
        <f t="shared" si="6"/>
        <v>7235055459</v>
      </c>
      <c r="G129" s="6"/>
      <c r="I129" s="37"/>
      <c r="J129" s="4"/>
      <c r="K129" s="4"/>
      <c r="L129" s="49"/>
      <c r="M129" s="47"/>
      <c r="N129" s="6"/>
    </row>
    <row r="130" spans="2:22">
      <c r="B130" s="37">
        <v>42851</v>
      </c>
      <c r="C130" s="38">
        <v>42370400</v>
      </c>
      <c r="D130" s="38">
        <v>27563275</v>
      </c>
      <c r="E130" s="38">
        <v>69933675</v>
      </c>
      <c r="F130" s="39">
        <f t="shared" si="6"/>
        <v>7304989134</v>
      </c>
      <c r="G130" s="6"/>
      <c r="I130" s="37"/>
      <c r="J130" s="4"/>
      <c r="K130" s="4"/>
      <c r="L130" s="49"/>
      <c r="M130" s="47"/>
      <c r="N130" s="6"/>
    </row>
    <row r="131" spans="2:22">
      <c r="B131" s="37">
        <v>42852</v>
      </c>
      <c r="C131" s="38">
        <v>44193361</v>
      </c>
      <c r="D131" s="38">
        <v>25197893</v>
      </c>
      <c r="E131" s="38">
        <v>69391254</v>
      </c>
      <c r="F131" s="39">
        <f t="shared" si="6"/>
        <v>7374380388</v>
      </c>
      <c r="G131" s="6"/>
      <c r="I131" s="37"/>
      <c r="J131" s="4"/>
      <c r="K131" s="4"/>
      <c r="L131" s="49"/>
      <c r="M131" s="47"/>
      <c r="N131" s="6"/>
      <c r="P131" s="7"/>
      <c r="Q131" s="10"/>
      <c r="R131" s="12"/>
    </row>
    <row r="132" spans="2:22">
      <c r="B132" s="37">
        <v>42853</v>
      </c>
      <c r="C132" s="38">
        <v>59927036</v>
      </c>
      <c r="D132" s="38">
        <v>24167250</v>
      </c>
      <c r="E132" s="38">
        <v>84094286</v>
      </c>
      <c r="F132" s="39">
        <f t="shared" si="6"/>
        <v>7458474674</v>
      </c>
      <c r="G132" s="6"/>
      <c r="I132" s="37"/>
      <c r="J132" s="12"/>
      <c r="K132" s="12"/>
      <c r="L132" s="49"/>
      <c r="M132" s="47"/>
      <c r="N132" s="6"/>
      <c r="P132" s="7"/>
      <c r="Q132" s="10"/>
      <c r="R132" s="12"/>
    </row>
    <row r="133" spans="2:22">
      <c r="B133" s="37">
        <v>42854</v>
      </c>
      <c r="C133" s="38">
        <v>56731063</v>
      </c>
      <c r="D133" s="38">
        <v>26982900</v>
      </c>
      <c r="E133" s="38">
        <v>83713962</v>
      </c>
      <c r="F133" s="39">
        <f t="shared" si="6"/>
        <v>7542188636</v>
      </c>
      <c r="G133" s="6"/>
      <c r="I133" s="37"/>
      <c r="J133" s="12"/>
      <c r="K133" s="12"/>
      <c r="L133" s="49"/>
      <c r="M133" s="47"/>
      <c r="N133" s="6"/>
      <c r="P133" s="7"/>
      <c r="Q133" s="10"/>
      <c r="R133" s="12"/>
    </row>
    <row r="134" spans="2:22">
      <c r="B134" s="37">
        <v>42855</v>
      </c>
      <c r="C134" s="38">
        <v>51212825</v>
      </c>
      <c r="D134" s="38">
        <v>1181513</v>
      </c>
      <c r="E134" s="38">
        <v>52394337</v>
      </c>
      <c r="F134" s="39">
        <f t="shared" si="6"/>
        <v>7594582973</v>
      </c>
      <c r="G134" s="39">
        <f>F134-F101</f>
        <v>2418403017</v>
      </c>
      <c r="I134" s="37"/>
      <c r="J134" s="12"/>
      <c r="K134" s="12"/>
      <c r="L134" s="49"/>
      <c r="M134" s="47"/>
      <c r="N134" s="39"/>
      <c r="P134" s="7"/>
      <c r="Q134" s="10"/>
      <c r="R134" s="12"/>
    </row>
    <row r="135" spans="2:22">
      <c r="B135" s="1" t="s">
        <v>7</v>
      </c>
      <c r="C135" s="38">
        <f>SUM(C105:C134)</f>
        <v>1511850985</v>
      </c>
      <c r="D135" s="38">
        <f>SUM(D105:D134)</f>
        <v>906552041</v>
      </c>
      <c r="E135" s="38">
        <f>C135+D135</f>
        <v>2418403026</v>
      </c>
      <c r="F135" s="39"/>
      <c r="G135" s="39"/>
      <c r="I135" s="37"/>
      <c r="J135" s="5"/>
      <c r="K135" s="5"/>
      <c r="L135" s="5"/>
      <c r="M135" s="5"/>
      <c r="N135" s="39"/>
      <c r="Q135" s="7"/>
      <c r="R135" s="10"/>
      <c r="S135" s="12"/>
    </row>
    <row r="136" spans="2:22">
      <c r="C136" s="42"/>
      <c r="D136" s="42"/>
      <c r="E136" s="42"/>
      <c r="F136" s="40"/>
      <c r="G136" s="40"/>
      <c r="I136" s="46"/>
      <c r="J136" s="8"/>
      <c r="K136" s="8"/>
      <c r="L136" s="8"/>
      <c r="M136" s="8"/>
      <c r="N136" s="40"/>
      <c r="P136" s="7"/>
      <c r="Q136" s="10"/>
      <c r="R136" s="12"/>
      <c r="T136" s="7"/>
      <c r="U136" s="10">
        <v>43229</v>
      </c>
      <c r="V136" s="12">
        <v>4359637</v>
      </c>
    </row>
    <row r="137" spans="2:22">
      <c r="B137" s="56" t="s">
        <v>11</v>
      </c>
      <c r="C137" s="56"/>
      <c r="D137" s="56"/>
      <c r="E137" s="56"/>
      <c r="F137" s="56"/>
      <c r="G137" s="56"/>
      <c r="I137" s="57"/>
      <c r="J137" s="57"/>
      <c r="K137" s="57"/>
      <c r="L137" s="57"/>
      <c r="M137" s="57"/>
      <c r="N137" s="57"/>
      <c r="P137" s="7"/>
      <c r="Q137" s="7"/>
      <c r="R137" s="10"/>
      <c r="S137" s="12"/>
      <c r="T137" s="7"/>
      <c r="U137" s="10">
        <v>43230</v>
      </c>
      <c r="V137" s="12">
        <v>24237863</v>
      </c>
    </row>
    <row r="138" spans="2:22">
      <c r="B138" s="37">
        <v>42856</v>
      </c>
      <c r="C138" s="38">
        <v>37892420</v>
      </c>
      <c r="D138" s="38">
        <v>16222670</v>
      </c>
      <c r="E138" s="38">
        <v>54115089</v>
      </c>
      <c r="F138" s="39">
        <f>E138+F134</f>
        <v>7648698062</v>
      </c>
      <c r="G138" s="6"/>
      <c r="I138" s="37"/>
      <c r="J138" s="4"/>
      <c r="K138" s="4"/>
      <c r="L138" s="49"/>
      <c r="M138" s="47"/>
      <c r="N138" s="6"/>
      <c r="P138" s="7"/>
      <c r="Q138" s="10"/>
      <c r="R138" s="12"/>
      <c r="T138" s="7"/>
      <c r="U138" s="10">
        <v>43231</v>
      </c>
      <c r="V138" s="12">
        <v>34857025</v>
      </c>
    </row>
    <row r="139" spans="2:22">
      <c r="B139" s="37">
        <v>42857</v>
      </c>
      <c r="C139" s="38">
        <v>43525108</v>
      </c>
      <c r="D139" s="38">
        <v>54253596</v>
      </c>
      <c r="E139" s="38">
        <v>97778704</v>
      </c>
      <c r="F139" s="39">
        <f t="shared" si="6"/>
        <v>7746476766</v>
      </c>
      <c r="G139" s="6"/>
      <c r="I139" s="37"/>
      <c r="J139" s="4"/>
      <c r="K139" s="4"/>
      <c r="L139" s="49"/>
      <c r="M139" s="47"/>
      <c r="N139" s="6"/>
      <c r="P139" s="7"/>
      <c r="Q139" s="10"/>
      <c r="R139" s="12"/>
    </row>
    <row r="140" spans="2:22">
      <c r="B140" s="37">
        <v>42858</v>
      </c>
      <c r="C140" s="38">
        <v>35451647</v>
      </c>
      <c r="D140" s="38">
        <v>41753347</v>
      </c>
      <c r="E140" s="38">
        <v>77204993</v>
      </c>
      <c r="F140" s="39">
        <f t="shared" si="6"/>
        <v>7823681759</v>
      </c>
      <c r="G140" s="6"/>
      <c r="I140" s="37"/>
      <c r="J140" s="4"/>
      <c r="K140" s="4"/>
      <c r="L140" s="49"/>
      <c r="M140" s="47"/>
      <c r="N140" s="6"/>
      <c r="P140" s="7"/>
      <c r="Q140" s="7"/>
      <c r="R140" s="10">
        <v>43229</v>
      </c>
      <c r="S140" s="12">
        <v>27926613</v>
      </c>
      <c r="T140" s="7"/>
      <c r="U140" s="10"/>
      <c r="V140" s="12"/>
    </row>
    <row r="141" spans="2:22">
      <c r="B141" s="37">
        <v>42859</v>
      </c>
      <c r="C141" s="38">
        <v>56195118</v>
      </c>
      <c r="D141" s="38">
        <v>38459174</v>
      </c>
      <c r="E141" s="38">
        <v>94654291</v>
      </c>
      <c r="F141" s="39">
        <f t="shared" si="6"/>
        <v>7918336050</v>
      </c>
      <c r="G141" s="6"/>
      <c r="I141" s="37"/>
      <c r="J141" s="4"/>
      <c r="K141" s="4"/>
      <c r="L141" s="49"/>
      <c r="M141" s="47"/>
      <c r="N141" s="6"/>
      <c r="P141" s="7"/>
      <c r="Q141" s="7"/>
      <c r="R141" s="10">
        <v>43230</v>
      </c>
      <c r="S141" s="12">
        <v>40894013</v>
      </c>
      <c r="T141" s="7"/>
      <c r="U141" s="10"/>
      <c r="V141" s="12"/>
    </row>
    <row r="142" spans="2:22">
      <c r="B142" s="37">
        <v>42860</v>
      </c>
      <c r="C142" s="38">
        <v>41753472</v>
      </c>
      <c r="D142" s="38">
        <v>34756899</v>
      </c>
      <c r="E142" s="38">
        <v>76510370</v>
      </c>
      <c r="F142" s="39">
        <f t="shared" si="6"/>
        <v>7994846420</v>
      </c>
      <c r="G142" s="6"/>
      <c r="I142" s="37"/>
      <c r="J142" s="4"/>
      <c r="K142" s="4"/>
      <c r="L142" s="49"/>
      <c r="M142" s="47"/>
      <c r="N142" s="6"/>
      <c r="P142" s="7"/>
      <c r="Q142" s="7"/>
      <c r="R142" s="10">
        <v>43231</v>
      </c>
      <c r="S142" s="12">
        <v>41574825</v>
      </c>
      <c r="T142" s="10"/>
      <c r="U142" s="12"/>
    </row>
    <row r="143" spans="2:22">
      <c r="B143" s="37">
        <v>42861</v>
      </c>
      <c r="C143" s="38">
        <v>62201785</v>
      </c>
      <c r="D143" s="38">
        <v>31072387</v>
      </c>
      <c r="E143" s="38">
        <v>93274172</v>
      </c>
      <c r="F143" s="39">
        <f t="shared" si="6"/>
        <v>8088120592</v>
      </c>
      <c r="G143" s="6"/>
      <c r="I143" s="37"/>
      <c r="J143" s="4"/>
      <c r="K143" s="4"/>
      <c r="L143" s="49"/>
      <c r="M143" s="47"/>
      <c r="N143" s="6"/>
      <c r="P143" s="7"/>
      <c r="Q143" s="10"/>
      <c r="R143" s="12"/>
      <c r="S143" s="7"/>
      <c r="T143" s="10"/>
      <c r="U143" s="12"/>
    </row>
    <row r="144" spans="2:22">
      <c r="B144" s="37">
        <v>42862</v>
      </c>
      <c r="C144" s="38">
        <v>54074905</v>
      </c>
      <c r="D144" s="38">
        <v>3573475</v>
      </c>
      <c r="E144" s="38">
        <v>57648380</v>
      </c>
      <c r="F144" s="39">
        <f t="shared" ref="F144:F207" si="7">E144+F143</f>
        <v>8145768972</v>
      </c>
      <c r="G144" s="6"/>
      <c r="I144" s="37"/>
      <c r="J144" s="4"/>
      <c r="K144" s="4"/>
      <c r="L144" s="49"/>
      <c r="M144" s="47"/>
      <c r="N144" s="6"/>
      <c r="P144" s="7"/>
      <c r="Q144" s="10"/>
      <c r="R144" s="12"/>
      <c r="S144" s="7"/>
      <c r="T144" s="10"/>
      <c r="U144" s="12"/>
    </row>
    <row r="145" spans="2:19">
      <c r="B145" s="37">
        <v>42863</v>
      </c>
      <c r="C145" s="38">
        <v>66944893</v>
      </c>
      <c r="D145" s="38">
        <v>63527722</v>
      </c>
      <c r="E145" s="38">
        <v>130472615</v>
      </c>
      <c r="F145" s="39">
        <f t="shared" si="7"/>
        <v>8276241587</v>
      </c>
      <c r="G145" s="6"/>
      <c r="I145" s="37"/>
      <c r="J145" s="4"/>
      <c r="K145" s="4"/>
      <c r="L145" s="49"/>
      <c r="M145" s="47"/>
      <c r="N145" s="6"/>
    </row>
    <row r="146" spans="2:19">
      <c r="B146" s="37">
        <v>42864</v>
      </c>
      <c r="C146" s="38">
        <v>51683803</v>
      </c>
      <c r="D146" s="38">
        <v>59351218</v>
      </c>
      <c r="E146" s="38">
        <v>111035021</v>
      </c>
      <c r="F146" s="39">
        <f t="shared" si="7"/>
        <v>8387276608</v>
      </c>
      <c r="G146" s="6"/>
      <c r="I146" s="37"/>
      <c r="J146" s="4"/>
      <c r="K146" s="4"/>
      <c r="L146" s="49"/>
      <c r="M146" s="47"/>
      <c r="N146" s="6"/>
    </row>
    <row r="147" spans="2:19">
      <c r="B147" s="37">
        <v>42865</v>
      </c>
      <c r="C147" s="38">
        <v>32628305</v>
      </c>
      <c r="D147" s="38">
        <v>39885647</v>
      </c>
      <c r="E147" s="38">
        <v>72513952</v>
      </c>
      <c r="F147" s="39">
        <f t="shared" si="7"/>
        <v>8459790560</v>
      </c>
      <c r="G147" s="6"/>
      <c r="I147" s="37"/>
      <c r="J147" s="4"/>
      <c r="K147" s="4"/>
      <c r="L147" s="49"/>
      <c r="M147" s="47"/>
      <c r="N147" s="6"/>
    </row>
    <row r="148" spans="2:19">
      <c r="B148" s="37">
        <v>42866</v>
      </c>
      <c r="C148" s="38">
        <v>66899408</v>
      </c>
      <c r="D148" s="38">
        <v>20842810</v>
      </c>
      <c r="E148" s="38">
        <v>87742218</v>
      </c>
      <c r="F148" s="39">
        <f t="shared" si="7"/>
        <v>8547532778</v>
      </c>
      <c r="G148" s="6"/>
      <c r="I148" s="37"/>
      <c r="J148" s="4"/>
      <c r="K148" s="4"/>
      <c r="L148" s="49"/>
      <c r="M148" s="47"/>
      <c r="N148" s="6"/>
      <c r="Q148" s="7"/>
      <c r="R148" s="10"/>
      <c r="S148" s="12"/>
    </row>
    <row r="149" spans="2:19">
      <c r="B149" s="37">
        <v>42867</v>
      </c>
      <c r="C149" s="38">
        <v>43081755</v>
      </c>
      <c r="D149" s="38">
        <v>15935447</v>
      </c>
      <c r="E149" s="38">
        <v>59017202</v>
      </c>
      <c r="F149" s="39">
        <f t="shared" si="7"/>
        <v>8606549980</v>
      </c>
      <c r="G149" s="6"/>
      <c r="I149" s="37"/>
      <c r="J149" s="4"/>
      <c r="K149" s="4"/>
      <c r="L149" s="49"/>
      <c r="M149" s="47"/>
      <c r="N149" s="6"/>
      <c r="Q149" s="7"/>
      <c r="R149" s="10"/>
      <c r="S149" s="12"/>
    </row>
    <row r="150" spans="2:19">
      <c r="B150" s="37">
        <v>42868</v>
      </c>
      <c r="C150" s="38">
        <v>58508248</v>
      </c>
      <c r="D150" s="38">
        <v>15553850</v>
      </c>
      <c r="E150" s="38">
        <v>74062098</v>
      </c>
      <c r="F150" s="39">
        <f t="shared" si="7"/>
        <v>8680612078</v>
      </c>
      <c r="G150" s="6"/>
      <c r="I150" s="37"/>
      <c r="J150" s="4"/>
      <c r="K150" s="4"/>
      <c r="L150" s="49"/>
      <c r="M150" s="47"/>
      <c r="N150" s="6"/>
      <c r="Q150" s="7"/>
      <c r="R150" s="10"/>
      <c r="S150" s="12"/>
    </row>
    <row r="151" spans="2:19">
      <c r="B151" s="37">
        <v>42869</v>
      </c>
      <c r="C151" s="38">
        <v>54993075</v>
      </c>
      <c r="D151" s="38">
        <v>1916238</v>
      </c>
      <c r="E151" s="38">
        <v>56909313</v>
      </c>
      <c r="F151" s="39">
        <f t="shared" si="7"/>
        <v>8737521391</v>
      </c>
      <c r="G151" s="6"/>
      <c r="I151" s="37"/>
      <c r="J151" s="4"/>
      <c r="K151" s="4"/>
      <c r="L151" s="49"/>
      <c r="M151" s="47"/>
      <c r="N151" s="39"/>
      <c r="P151" s="7"/>
      <c r="Q151" s="7"/>
      <c r="R151" s="10"/>
      <c r="S151" s="12"/>
    </row>
    <row r="152" spans="2:19">
      <c r="B152" s="37">
        <v>42870</v>
      </c>
      <c r="C152" s="38">
        <v>36987849</v>
      </c>
      <c r="D152" s="38">
        <v>24510975</v>
      </c>
      <c r="E152" s="38">
        <v>61498824</v>
      </c>
      <c r="F152" s="39">
        <f t="shared" si="7"/>
        <v>8799020215</v>
      </c>
      <c r="G152" s="6"/>
      <c r="I152" s="37"/>
      <c r="J152" s="4"/>
      <c r="K152" s="4"/>
      <c r="L152" s="49"/>
      <c r="M152" s="47"/>
      <c r="N152" s="6"/>
      <c r="P152" s="7"/>
      <c r="Q152" s="7"/>
      <c r="R152" s="10"/>
      <c r="S152" s="12"/>
    </row>
    <row r="153" spans="2:19">
      <c r="B153" s="37">
        <v>42871</v>
      </c>
      <c r="C153" s="38">
        <v>56581783</v>
      </c>
      <c r="D153" s="38">
        <v>84807631</v>
      </c>
      <c r="E153" s="38">
        <v>141389414</v>
      </c>
      <c r="F153" s="39">
        <f t="shared" si="7"/>
        <v>8940409629</v>
      </c>
      <c r="G153" s="6"/>
      <c r="I153" s="37"/>
      <c r="J153" s="4"/>
      <c r="K153" s="4"/>
      <c r="L153" s="49"/>
      <c r="M153" s="47"/>
      <c r="N153" s="6"/>
      <c r="P153" s="7"/>
      <c r="Q153" s="10"/>
      <c r="R153" s="12"/>
      <c r="S153" s="12"/>
    </row>
    <row r="154" spans="2:19">
      <c r="B154" s="37">
        <v>42872</v>
      </c>
      <c r="C154" s="38">
        <v>37490123</v>
      </c>
      <c r="D154" s="38">
        <v>38448702</v>
      </c>
      <c r="E154" s="38">
        <v>75938824</v>
      </c>
      <c r="F154" s="39">
        <f t="shared" si="7"/>
        <v>9016348453</v>
      </c>
      <c r="G154" s="6"/>
      <c r="I154" s="37"/>
      <c r="J154" s="4"/>
      <c r="K154" s="4"/>
      <c r="L154" s="49"/>
      <c r="M154" s="47"/>
      <c r="N154" s="6"/>
      <c r="P154" s="7"/>
      <c r="Q154" s="10"/>
      <c r="R154" s="12"/>
    </row>
    <row r="155" spans="2:19">
      <c r="B155" s="37">
        <v>42873</v>
      </c>
      <c r="C155" s="38">
        <v>64172149</v>
      </c>
      <c r="D155" s="38">
        <v>27779262</v>
      </c>
      <c r="E155" s="38">
        <v>91951411</v>
      </c>
      <c r="F155" s="39">
        <f t="shared" si="7"/>
        <v>9108299864</v>
      </c>
      <c r="G155" s="6"/>
      <c r="I155" s="37"/>
      <c r="J155" s="4"/>
      <c r="K155" s="4"/>
      <c r="L155" s="49"/>
      <c r="M155" s="47"/>
      <c r="N155" s="39"/>
      <c r="P155" s="7"/>
      <c r="Q155" s="7"/>
      <c r="R155" s="10"/>
      <c r="S155" s="12"/>
    </row>
    <row r="156" spans="2:19">
      <c r="B156" s="37">
        <v>42874</v>
      </c>
      <c r="C156" s="38">
        <v>50451025</v>
      </c>
      <c r="D156" s="38">
        <v>24908327</v>
      </c>
      <c r="E156" s="38">
        <v>75359352</v>
      </c>
      <c r="F156" s="39">
        <f t="shared" si="7"/>
        <v>9183659216</v>
      </c>
      <c r="G156" s="6"/>
      <c r="I156" s="37"/>
      <c r="J156" s="4"/>
      <c r="K156" s="4"/>
      <c r="L156" s="49"/>
      <c r="M156" s="47"/>
      <c r="N156" s="6"/>
      <c r="Q156" s="7"/>
      <c r="R156" s="10"/>
      <c r="S156" s="12"/>
    </row>
    <row r="157" spans="2:19">
      <c r="B157" s="37">
        <v>42875</v>
      </c>
      <c r="C157" s="38">
        <v>52278442</v>
      </c>
      <c r="D157" s="38">
        <v>11772686</v>
      </c>
      <c r="E157" s="38">
        <v>64051128</v>
      </c>
      <c r="F157" s="39">
        <f t="shared" si="7"/>
        <v>9247710344</v>
      </c>
      <c r="G157" s="6"/>
      <c r="I157" s="37"/>
      <c r="J157" s="4"/>
      <c r="K157" s="4"/>
      <c r="L157" s="49"/>
      <c r="M157" s="47"/>
      <c r="N157" s="6"/>
      <c r="P157" s="7"/>
      <c r="Q157" s="7"/>
      <c r="R157" s="10"/>
      <c r="S157" s="12"/>
    </row>
    <row r="158" spans="2:19">
      <c r="B158" s="37">
        <v>42876</v>
      </c>
      <c r="C158" s="38">
        <v>82510288</v>
      </c>
      <c r="D158" s="38">
        <v>6694450</v>
      </c>
      <c r="E158" s="38">
        <v>89204738</v>
      </c>
      <c r="F158" s="39">
        <f t="shared" si="7"/>
        <v>9336915082</v>
      </c>
      <c r="G158" s="6"/>
      <c r="I158" s="37"/>
      <c r="J158" s="4"/>
      <c r="K158" s="4"/>
      <c r="L158" s="49"/>
      <c r="M158" s="47"/>
      <c r="N158" s="6"/>
      <c r="P158" s="7"/>
      <c r="Q158" s="7"/>
      <c r="R158" s="10"/>
      <c r="S158" s="12"/>
    </row>
    <row r="159" spans="2:19">
      <c r="B159" s="37">
        <v>42877</v>
      </c>
      <c r="C159" s="38">
        <v>41277291</v>
      </c>
      <c r="D159" s="38">
        <v>43123471</v>
      </c>
      <c r="E159" s="38">
        <v>84400762</v>
      </c>
      <c r="F159" s="39">
        <f t="shared" si="7"/>
        <v>9421315844</v>
      </c>
      <c r="G159" s="6"/>
      <c r="I159" s="37"/>
      <c r="J159" s="4"/>
      <c r="K159" s="4"/>
      <c r="L159" s="49"/>
      <c r="M159" s="47"/>
      <c r="N159" s="6"/>
      <c r="P159" s="7"/>
      <c r="Q159" s="10"/>
      <c r="R159" s="12"/>
    </row>
    <row r="160" spans="2:19">
      <c r="B160" s="37">
        <v>42878</v>
      </c>
      <c r="C160" s="38">
        <v>41188944</v>
      </c>
      <c r="D160" s="38">
        <v>13678574</v>
      </c>
      <c r="E160" s="38">
        <v>54867518</v>
      </c>
      <c r="F160" s="39">
        <f t="shared" si="7"/>
        <v>9476183362</v>
      </c>
      <c r="G160" s="6"/>
      <c r="I160" s="37"/>
      <c r="J160" s="4"/>
      <c r="K160" s="4"/>
      <c r="L160" s="49"/>
      <c r="M160" s="47"/>
      <c r="N160" s="6"/>
    </row>
    <row r="161" spans="2:26">
      <c r="B161" s="37">
        <v>42879</v>
      </c>
      <c r="C161" s="38">
        <v>42884845</v>
      </c>
      <c r="D161" s="38">
        <v>66702612</v>
      </c>
      <c r="E161" s="38">
        <v>109587456</v>
      </c>
      <c r="F161" s="39">
        <f t="shared" si="7"/>
        <v>9585770818</v>
      </c>
      <c r="G161" s="6"/>
      <c r="I161" s="37"/>
      <c r="J161" s="4"/>
      <c r="K161" s="4"/>
      <c r="L161" s="49"/>
      <c r="M161" s="47"/>
      <c r="N161" s="6"/>
    </row>
    <row r="162" spans="2:26">
      <c r="B162" s="37">
        <v>42880</v>
      </c>
      <c r="C162" s="38">
        <v>42157977</v>
      </c>
      <c r="D162" s="38">
        <v>20502036</v>
      </c>
      <c r="E162" s="38">
        <v>62660013</v>
      </c>
      <c r="F162" s="39">
        <f t="shared" si="7"/>
        <v>9648430831</v>
      </c>
      <c r="G162" s="6"/>
      <c r="I162" s="37"/>
      <c r="J162" s="4"/>
      <c r="K162" s="12"/>
      <c r="L162" s="49"/>
      <c r="M162" s="47"/>
      <c r="N162" s="6"/>
    </row>
    <row r="163" spans="2:26">
      <c r="B163" s="37">
        <v>42881</v>
      </c>
      <c r="C163" s="38">
        <v>31117411</v>
      </c>
      <c r="D163" s="38">
        <v>30820650</v>
      </c>
      <c r="E163" s="38">
        <v>61938060</v>
      </c>
      <c r="F163" s="39">
        <f t="shared" si="7"/>
        <v>9710368891</v>
      </c>
      <c r="G163" s="6"/>
      <c r="I163" s="37"/>
      <c r="J163" s="5"/>
      <c r="K163" s="5"/>
      <c r="L163" s="49"/>
      <c r="M163" s="47"/>
      <c r="N163" s="6"/>
    </row>
    <row r="164" spans="2:26">
      <c r="B164" s="37">
        <v>42882</v>
      </c>
      <c r="C164" s="38">
        <v>37737261</v>
      </c>
      <c r="D164" s="38">
        <v>13923723</v>
      </c>
      <c r="E164" s="38">
        <v>51660984</v>
      </c>
      <c r="F164" s="39">
        <f t="shared" si="7"/>
        <v>9762029875</v>
      </c>
      <c r="G164" s="6"/>
      <c r="I164" s="37"/>
      <c r="J164" s="5"/>
      <c r="K164" s="5"/>
      <c r="L164" s="49"/>
      <c r="M164" s="47"/>
      <c r="N164" s="6"/>
    </row>
    <row r="165" spans="2:26">
      <c r="B165" s="37">
        <v>42883</v>
      </c>
      <c r="C165" s="38">
        <v>49502975</v>
      </c>
      <c r="D165" s="38">
        <v>19253662</v>
      </c>
      <c r="E165" s="38">
        <v>68756637</v>
      </c>
      <c r="F165" s="39">
        <f t="shared" si="7"/>
        <v>9830786512</v>
      </c>
      <c r="G165" s="6"/>
      <c r="I165" s="37"/>
      <c r="J165" s="5"/>
      <c r="K165" s="5"/>
      <c r="L165" s="49"/>
      <c r="M165" s="47"/>
      <c r="N165" s="6"/>
    </row>
    <row r="166" spans="2:26">
      <c r="B166" s="37">
        <v>42884</v>
      </c>
      <c r="C166" s="38">
        <v>68999912</v>
      </c>
      <c r="D166" s="38">
        <v>40118136</v>
      </c>
      <c r="E166" s="38">
        <v>109118048</v>
      </c>
      <c r="F166" s="39">
        <f t="shared" si="7"/>
        <v>9939904560</v>
      </c>
      <c r="G166" s="6"/>
      <c r="I166" s="37"/>
      <c r="J166" s="4"/>
      <c r="K166" s="4"/>
      <c r="L166" s="49"/>
      <c r="M166" s="47"/>
      <c r="N166" s="6"/>
      <c r="Q166" s="7"/>
      <c r="R166" s="10"/>
      <c r="S166" s="12"/>
    </row>
    <row r="167" spans="2:26">
      <c r="B167" s="37">
        <v>42885</v>
      </c>
      <c r="C167" s="38">
        <v>33026779</v>
      </c>
      <c r="D167" s="38">
        <v>105866936</v>
      </c>
      <c r="E167" s="38">
        <v>138893714</v>
      </c>
      <c r="F167" s="39">
        <f t="shared" si="7"/>
        <v>10078798274</v>
      </c>
      <c r="G167" s="6"/>
      <c r="I167" s="37"/>
      <c r="J167" s="4"/>
      <c r="K167" s="4"/>
      <c r="L167" s="49"/>
      <c r="M167" s="47"/>
      <c r="N167" s="6"/>
      <c r="Q167" s="7"/>
      <c r="R167" s="10"/>
      <c r="S167" s="12"/>
    </row>
    <row r="168" spans="2:26">
      <c r="B168" s="37">
        <v>42886</v>
      </c>
      <c r="C168" s="38">
        <v>41471231</v>
      </c>
      <c r="D168" s="38">
        <v>24626168</v>
      </c>
      <c r="E168" s="38">
        <v>66097399</v>
      </c>
      <c r="F168" s="39">
        <f t="shared" si="7"/>
        <v>10144895673</v>
      </c>
      <c r="G168" s="39">
        <f>F168-F134</f>
        <v>2550312700</v>
      </c>
      <c r="I168" s="37"/>
      <c r="J168" s="4"/>
      <c r="K168" s="4"/>
      <c r="L168" s="49"/>
      <c r="M168" s="47"/>
      <c r="N168" s="39"/>
      <c r="Q168" s="7"/>
      <c r="R168" s="10"/>
      <c r="S168" s="12"/>
    </row>
    <row r="169" spans="2:26">
      <c r="B169" s="37" t="s">
        <v>7</v>
      </c>
      <c r="C169" s="38">
        <f>SUM(C138:C168)</f>
        <v>1515670227</v>
      </c>
      <c r="D169" s="38">
        <f>SUM(D138:D168)</f>
        <v>1034642481</v>
      </c>
      <c r="E169" s="38">
        <f>C169+D169</f>
        <v>2550312708</v>
      </c>
      <c r="F169" s="39"/>
      <c r="G169" s="39"/>
      <c r="I169" s="37"/>
      <c r="J169" s="38"/>
      <c r="K169" s="38"/>
      <c r="L169" s="38"/>
      <c r="M169" s="39"/>
      <c r="N169" s="39"/>
    </row>
    <row r="170" spans="2:26">
      <c r="B170" s="46"/>
      <c r="C170" s="42"/>
      <c r="D170" s="42"/>
      <c r="E170" s="42"/>
      <c r="F170" s="40"/>
      <c r="G170" s="40"/>
      <c r="I170" s="46"/>
    </row>
    <row r="171" spans="2:26">
      <c r="B171" s="57" t="s">
        <v>13</v>
      </c>
      <c r="C171" s="57"/>
      <c r="D171" s="57"/>
      <c r="E171" s="57"/>
      <c r="F171" s="57"/>
      <c r="G171" s="57"/>
      <c r="I171" s="57"/>
      <c r="J171" s="57"/>
      <c r="K171" s="57"/>
      <c r="L171" s="57"/>
      <c r="M171" s="57"/>
      <c r="N171" s="57"/>
    </row>
    <row r="172" spans="2:26">
      <c r="B172" s="37">
        <v>42887</v>
      </c>
      <c r="C172" s="38">
        <v>87298431</v>
      </c>
      <c r="D172" s="38">
        <v>39501786</v>
      </c>
      <c r="E172" s="38">
        <v>126800217</v>
      </c>
      <c r="F172" s="39">
        <f>E172+F168</f>
        <v>10271695890</v>
      </c>
      <c r="G172" s="6"/>
      <c r="I172" s="37"/>
      <c r="J172" s="4"/>
      <c r="K172" s="4"/>
      <c r="L172" s="49"/>
      <c r="M172" s="47"/>
      <c r="N172" s="6"/>
      <c r="Q172" s="7"/>
      <c r="R172" s="10"/>
      <c r="S172" s="12"/>
      <c r="T172" s="7"/>
      <c r="U172" s="10"/>
      <c r="V172" s="12"/>
      <c r="X172" s="7"/>
      <c r="Y172" s="10"/>
      <c r="Z172" s="12"/>
    </row>
    <row r="173" spans="2:26">
      <c r="B173" s="37">
        <v>42888</v>
      </c>
      <c r="C173" s="38">
        <v>40900497</v>
      </c>
      <c r="D173" s="38">
        <v>23170763</v>
      </c>
      <c r="E173" s="38">
        <v>64071259</v>
      </c>
      <c r="F173" s="39">
        <f t="shared" si="7"/>
        <v>10335767149</v>
      </c>
      <c r="G173" s="6"/>
      <c r="I173" s="37"/>
      <c r="J173" s="4"/>
      <c r="K173" s="4"/>
      <c r="L173" s="49"/>
      <c r="M173" s="47"/>
      <c r="N173" s="6"/>
      <c r="Q173" s="7"/>
      <c r="R173" s="10"/>
      <c r="S173" s="12"/>
      <c r="T173" s="7"/>
      <c r="U173" s="10"/>
      <c r="V173" s="12"/>
      <c r="X173" s="7"/>
      <c r="Y173" s="10"/>
      <c r="Z173" s="12"/>
    </row>
    <row r="174" spans="2:26">
      <c r="B174" s="37">
        <v>42889</v>
      </c>
      <c r="C174" s="38">
        <v>55283725</v>
      </c>
      <c r="D174" s="38">
        <v>43312063</v>
      </c>
      <c r="E174" s="38">
        <v>98595788</v>
      </c>
      <c r="F174" s="39">
        <f t="shared" si="7"/>
        <v>10434362937</v>
      </c>
      <c r="G174" s="6"/>
      <c r="I174" s="37"/>
      <c r="J174" s="4"/>
      <c r="K174" s="4"/>
      <c r="L174" s="49"/>
      <c r="M174" s="47"/>
      <c r="N174" s="6"/>
      <c r="Q174" s="7"/>
      <c r="R174" s="10"/>
      <c r="S174" s="12"/>
      <c r="T174" s="7"/>
      <c r="U174" s="10"/>
      <c r="V174" s="12"/>
      <c r="X174" s="7"/>
      <c r="Y174" s="10"/>
      <c r="Z174" s="12"/>
    </row>
    <row r="175" spans="2:26">
      <c r="B175" s="37">
        <v>42890</v>
      </c>
      <c r="C175" s="38">
        <v>68357225</v>
      </c>
      <c r="D175" s="38">
        <v>4667450</v>
      </c>
      <c r="E175" s="38">
        <v>73024675</v>
      </c>
      <c r="F175" s="39">
        <f t="shared" si="7"/>
        <v>10507387612</v>
      </c>
      <c r="G175" s="6"/>
      <c r="I175" s="37"/>
      <c r="J175" s="4"/>
      <c r="K175" s="4"/>
      <c r="L175" s="49"/>
      <c r="M175" s="47"/>
      <c r="N175" s="6"/>
      <c r="Q175" s="7"/>
      <c r="R175" s="10"/>
      <c r="S175" s="12"/>
      <c r="T175" s="7"/>
      <c r="U175" s="10"/>
      <c r="V175" s="12"/>
      <c r="X175" s="7"/>
      <c r="Y175" s="10"/>
      <c r="Z175" s="12"/>
    </row>
    <row r="176" spans="2:26">
      <c r="B176" s="37">
        <v>42891</v>
      </c>
      <c r="C176" s="38">
        <v>59716675</v>
      </c>
      <c r="D176" s="38">
        <v>87425211</v>
      </c>
      <c r="E176" s="38">
        <v>147141886</v>
      </c>
      <c r="F176" s="39">
        <f t="shared" si="7"/>
        <v>10654529498</v>
      </c>
      <c r="G176" s="6"/>
      <c r="I176" s="37"/>
      <c r="J176" s="4"/>
      <c r="K176" s="4"/>
      <c r="L176" s="49"/>
      <c r="M176" s="47"/>
      <c r="N176" s="6"/>
      <c r="Q176" s="7"/>
      <c r="R176" s="10"/>
      <c r="S176" s="12"/>
      <c r="T176" s="7"/>
      <c r="U176" s="10"/>
      <c r="V176" s="12"/>
      <c r="X176" s="7"/>
      <c r="Y176" s="10"/>
      <c r="Z176" s="12"/>
    </row>
    <row r="177" spans="2:26">
      <c r="B177" s="37">
        <v>42892</v>
      </c>
      <c r="C177" s="38">
        <v>48371483</v>
      </c>
      <c r="D177" s="38">
        <v>37488675</v>
      </c>
      <c r="E177" s="38">
        <v>85860158</v>
      </c>
      <c r="F177" s="39">
        <f t="shared" si="7"/>
        <v>10740389656</v>
      </c>
      <c r="G177" s="6"/>
      <c r="I177" s="37"/>
      <c r="J177" s="4"/>
      <c r="K177" s="4"/>
      <c r="L177" s="49"/>
      <c r="M177" s="47"/>
      <c r="N177" s="6"/>
      <c r="Q177" s="7"/>
      <c r="R177" s="10"/>
      <c r="S177" s="12"/>
      <c r="T177" s="7"/>
      <c r="U177" s="10"/>
      <c r="V177" s="12"/>
      <c r="X177" s="7"/>
      <c r="Y177" s="10"/>
      <c r="Z177" s="12"/>
    </row>
    <row r="178" spans="2:26">
      <c r="B178" s="37">
        <v>42893</v>
      </c>
      <c r="C178" s="38">
        <v>72078034</v>
      </c>
      <c r="D178" s="38">
        <v>48224033</v>
      </c>
      <c r="E178" s="38">
        <v>120302067</v>
      </c>
      <c r="F178" s="39">
        <f t="shared" si="7"/>
        <v>10860691723</v>
      </c>
      <c r="G178" s="6"/>
      <c r="I178" s="37"/>
      <c r="J178" s="4"/>
      <c r="K178" s="4"/>
      <c r="L178" s="49"/>
      <c r="M178" s="47"/>
      <c r="N178" s="6"/>
      <c r="Q178" s="7"/>
      <c r="R178" s="10"/>
      <c r="S178" s="12"/>
      <c r="T178" s="7"/>
      <c r="U178" s="10"/>
      <c r="V178" s="12"/>
      <c r="X178" s="7"/>
      <c r="Y178" s="10"/>
      <c r="Z178" s="12"/>
    </row>
    <row r="179" spans="2:26">
      <c r="B179" s="37">
        <v>42894</v>
      </c>
      <c r="C179" s="38">
        <v>109110395</v>
      </c>
      <c r="D179" s="38">
        <v>42490869</v>
      </c>
      <c r="E179" s="38">
        <v>151601264</v>
      </c>
      <c r="F179" s="39">
        <f t="shared" si="7"/>
        <v>11012292987</v>
      </c>
      <c r="G179" s="6"/>
      <c r="I179" s="37"/>
      <c r="J179" s="4"/>
      <c r="K179" s="4"/>
      <c r="L179" s="49"/>
      <c r="M179" s="47"/>
      <c r="N179" s="6"/>
      <c r="Q179" s="7"/>
      <c r="R179" s="10"/>
      <c r="S179" s="12"/>
      <c r="T179" s="7"/>
      <c r="U179" s="10"/>
      <c r="V179" s="12"/>
      <c r="X179" s="7"/>
      <c r="Y179" s="10"/>
      <c r="Z179" s="12"/>
    </row>
    <row r="180" spans="2:26">
      <c r="B180" s="37">
        <v>42895</v>
      </c>
      <c r="C180" s="38">
        <v>53376389</v>
      </c>
      <c r="D180" s="38">
        <v>19673474</v>
      </c>
      <c r="E180" s="38">
        <v>73049863</v>
      </c>
      <c r="F180" s="39">
        <f t="shared" si="7"/>
        <v>11085342850</v>
      </c>
      <c r="G180" s="6"/>
      <c r="I180" s="37"/>
      <c r="J180" s="4"/>
      <c r="K180" s="4"/>
      <c r="L180" s="49"/>
      <c r="M180" s="47"/>
      <c r="N180" s="6"/>
      <c r="Q180" s="7"/>
      <c r="R180" s="10"/>
      <c r="S180" s="12"/>
      <c r="T180" s="7"/>
      <c r="U180" s="10"/>
      <c r="V180" s="12"/>
      <c r="X180" s="7"/>
      <c r="Y180" s="10"/>
      <c r="Z180" s="12"/>
    </row>
    <row r="181" spans="2:26">
      <c r="B181" s="37">
        <v>42896</v>
      </c>
      <c r="C181" s="38">
        <v>106483890</v>
      </c>
      <c r="D181" s="38">
        <v>65063339</v>
      </c>
      <c r="E181" s="38">
        <v>171547229</v>
      </c>
      <c r="F181" s="39">
        <f t="shared" si="7"/>
        <v>11256890079</v>
      </c>
      <c r="G181" s="6"/>
      <c r="I181" s="37"/>
      <c r="J181" s="4"/>
      <c r="K181" s="4"/>
      <c r="L181" s="49"/>
      <c r="M181" s="47"/>
      <c r="N181" s="6"/>
      <c r="Q181" s="7"/>
      <c r="R181" s="10"/>
      <c r="S181" s="12"/>
      <c r="T181" s="7"/>
      <c r="U181" s="10"/>
      <c r="V181" s="12"/>
      <c r="X181" s="7"/>
      <c r="Y181" s="10"/>
      <c r="Z181" s="12"/>
    </row>
    <row r="182" spans="2:26">
      <c r="B182" s="37">
        <v>42897</v>
      </c>
      <c r="C182" s="38">
        <v>95787550</v>
      </c>
      <c r="D182" s="38">
        <v>2499961</v>
      </c>
      <c r="E182" s="38">
        <v>98287511</v>
      </c>
      <c r="F182" s="39">
        <f t="shared" si="7"/>
        <v>11355177590</v>
      </c>
      <c r="G182" s="6"/>
      <c r="I182" s="37"/>
      <c r="J182" s="4"/>
      <c r="K182" s="4"/>
      <c r="L182" s="49"/>
      <c r="M182" s="47"/>
      <c r="N182" s="6"/>
      <c r="Q182" s="7"/>
      <c r="R182" s="10"/>
      <c r="S182" s="12"/>
      <c r="T182" s="7"/>
      <c r="U182" s="10"/>
      <c r="V182" s="12"/>
      <c r="X182" s="7"/>
      <c r="Y182" s="10"/>
      <c r="Z182" s="12"/>
    </row>
    <row r="183" spans="2:26">
      <c r="B183" s="37">
        <v>42898</v>
      </c>
      <c r="C183" s="38">
        <v>72369858</v>
      </c>
      <c r="D183" s="38">
        <v>84720188</v>
      </c>
      <c r="E183" s="38">
        <v>157090045</v>
      </c>
      <c r="F183" s="39">
        <f t="shared" si="7"/>
        <v>11512267635</v>
      </c>
      <c r="G183" s="6"/>
      <c r="I183" s="37"/>
      <c r="J183" s="4"/>
      <c r="K183" s="4"/>
      <c r="L183" s="49"/>
      <c r="M183" s="47"/>
      <c r="N183" s="6"/>
      <c r="Q183" s="7"/>
      <c r="R183" s="10"/>
      <c r="S183" s="12"/>
      <c r="T183" s="7"/>
      <c r="U183" s="10"/>
      <c r="V183" s="12"/>
      <c r="X183" s="7"/>
      <c r="Y183" s="10"/>
      <c r="Z183" s="12"/>
    </row>
    <row r="184" spans="2:26">
      <c r="B184" s="37">
        <v>42899</v>
      </c>
      <c r="C184" s="38">
        <v>60669737</v>
      </c>
      <c r="D184" s="38">
        <v>44839921</v>
      </c>
      <c r="E184" s="38">
        <v>105509658</v>
      </c>
      <c r="F184" s="39">
        <f t="shared" si="7"/>
        <v>11617777293</v>
      </c>
      <c r="G184" s="6"/>
      <c r="I184" s="37"/>
      <c r="J184" s="4"/>
      <c r="K184" s="4"/>
      <c r="L184" s="49"/>
      <c r="M184" s="47"/>
      <c r="N184" s="6"/>
      <c r="Q184" s="7"/>
      <c r="R184" s="10"/>
      <c r="S184" s="12"/>
      <c r="T184" s="7"/>
      <c r="U184" s="10"/>
      <c r="V184" s="12"/>
      <c r="X184" s="7"/>
      <c r="Y184" s="10"/>
      <c r="Z184" s="12"/>
    </row>
    <row r="185" spans="2:26">
      <c r="B185" s="37">
        <v>42900</v>
      </c>
      <c r="C185" s="38">
        <v>77228129</v>
      </c>
      <c r="D185" s="38">
        <v>45564534</v>
      </c>
      <c r="E185" s="38">
        <v>122792663</v>
      </c>
      <c r="F185" s="39">
        <f t="shared" si="7"/>
        <v>11740569956</v>
      </c>
      <c r="G185" s="6"/>
      <c r="I185" s="37"/>
      <c r="J185" s="4"/>
      <c r="K185" s="4"/>
      <c r="L185" s="49"/>
      <c r="M185" s="47"/>
      <c r="N185" s="6"/>
      <c r="Q185" s="7"/>
      <c r="R185" s="10"/>
      <c r="S185" s="12"/>
      <c r="T185" s="7"/>
      <c r="U185" s="10"/>
      <c r="V185" s="12"/>
      <c r="X185" s="7"/>
      <c r="Y185" s="10"/>
      <c r="Z185" s="12"/>
    </row>
    <row r="186" spans="2:26">
      <c r="B186" s="37">
        <v>42901</v>
      </c>
      <c r="C186" s="38">
        <v>64499506</v>
      </c>
      <c r="D186" s="38">
        <v>40926721</v>
      </c>
      <c r="E186" s="38">
        <v>105426227</v>
      </c>
      <c r="F186" s="39">
        <f t="shared" si="7"/>
        <v>11845996183</v>
      </c>
      <c r="G186" s="6"/>
      <c r="I186" s="37"/>
      <c r="J186" s="4"/>
      <c r="K186" s="4"/>
      <c r="L186" s="49"/>
      <c r="M186" s="47"/>
      <c r="N186" s="6"/>
      <c r="Q186" s="7"/>
      <c r="R186" s="10"/>
      <c r="S186" s="12"/>
    </row>
    <row r="187" spans="2:26">
      <c r="B187" s="37">
        <v>42902</v>
      </c>
      <c r="C187" s="38">
        <v>55412748</v>
      </c>
      <c r="D187" s="38">
        <v>28440469</v>
      </c>
      <c r="E187" s="38">
        <v>83853216</v>
      </c>
      <c r="F187" s="39">
        <f t="shared" si="7"/>
        <v>11929849399</v>
      </c>
      <c r="G187" s="6"/>
      <c r="I187" s="37"/>
      <c r="J187" s="4"/>
      <c r="K187" s="4"/>
      <c r="L187" s="49"/>
      <c r="M187" s="47"/>
      <c r="N187" s="6"/>
      <c r="Q187" s="7"/>
      <c r="R187" s="10"/>
      <c r="S187" s="12"/>
    </row>
    <row r="188" spans="2:26">
      <c r="B188" s="37">
        <v>42903</v>
      </c>
      <c r="C188" s="38">
        <v>70163183</v>
      </c>
      <c r="D188" s="38">
        <v>34128210</v>
      </c>
      <c r="E188" s="38">
        <v>104291393</v>
      </c>
      <c r="F188" s="39">
        <f t="shared" si="7"/>
        <v>12034140792</v>
      </c>
      <c r="G188" s="6"/>
      <c r="I188" s="37"/>
      <c r="J188" s="4"/>
      <c r="K188" s="4"/>
      <c r="L188" s="49"/>
      <c r="M188" s="47"/>
      <c r="N188" s="39"/>
      <c r="Q188" s="7"/>
      <c r="R188" s="10"/>
      <c r="S188" s="12"/>
    </row>
    <row r="189" spans="2:26">
      <c r="B189" s="37">
        <v>42904</v>
      </c>
      <c r="C189" s="38">
        <v>108213328</v>
      </c>
      <c r="D189" s="38">
        <v>7415623</v>
      </c>
      <c r="E189" s="38">
        <v>115628951</v>
      </c>
      <c r="F189" s="39">
        <f t="shared" si="7"/>
        <v>12149769743</v>
      </c>
      <c r="G189" s="6"/>
      <c r="I189" s="6"/>
      <c r="J189" s="6"/>
      <c r="K189" s="6"/>
      <c r="L189" s="6"/>
      <c r="M189" s="6"/>
      <c r="N189" s="6"/>
    </row>
    <row r="190" spans="2:26">
      <c r="B190" s="37">
        <v>42905</v>
      </c>
      <c r="C190" s="38">
        <v>68857320</v>
      </c>
      <c r="D190" s="38">
        <v>101608586</v>
      </c>
      <c r="E190" s="38">
        <v>170465906</v>
      </c>
      <c r="F190" s="39">
        <f t="shared" si="7"/>
        <v>12320235649</v>
      </c>
      <c r="G190" s="6"/>
      <c r="I190" s="37"/>
      <c r="J190" s="6"/>
      <c r="K190" s="6"/>
      <c r="L190" s="6"/>
      <c r="M190" s="6"/>
      <c r="N190" s="6"/>
    </row>
    <row r="191" spans="2:26">
      <c r="B191" s="37">
        <v>42906</v>
      </c>
      <c r="C191" s="38">
        <v>56084633</v>
      </c>
      <c r="D191" s="38">
        <v>72383361</v>
      </c>
      <c r="E191" s="38">
        <v>128467994</v>
      </c>
      <c r="F191" s="39">
        <f t="shared" si="7"/>
        <v>12448703643</v>
      </c>
      <c r="G191" s="6"/>
      <c r="I191" s="37"/>
      <c r="J191" s="6"/>
      <c r="K191" s="6"/>
      <c r="L191" s="6"/>
      <c r="M191" s="6"/>
      <c r="N191" s="6"/>
      <c r="Q191" s="7"/>
      <c r="R191" s="10"/>
      <c r="S191" s="12"/>
    </row>
    <row r="192" spans="2:26">
      <c r="B192" s="37">
        <v>42907</v>
      </c>
      <c r="C192" s="38">
        <v>39436454</v>
      </c>
      <c r="D192" s="38">
        <v>15244950</v>
      </c>
      <c r="E192" s="38">
        <v>54681404</v>
      </c>
      <c r="F192" s="39">
        <f t="shared" si="7"/>
        <v>12503385047</v>
      </c>
      <c r="G192" s="39">
        <f>F192-F168</f>
        <v>2358489374</v>
      </c>
      <c r="I192" s="37"/>
      <c r="J192" s="6"/>
      <c r="K192" s="6"/>
      <c r="L192" s="6"/>
      <c r="M192" s="6"/>
      <c r="N192" s="6"/>
      <c r="Q192" s="7"/>
      <c r="R192" s="10"/>
      <c r="S192" s="12"/>
    </row>
    <row r="193" spans="2:19">
      <c r="B193" s="37" t="s">
        <v>7</v>
      </c>
      <c r="C193" s="38">
        <f>SUM(C172:C192)</f>
        <v>1469699190</v>
      </c>
      <c r="D193" s="38">
        <f>SUM(D172:D192)</f>
        <v>888790187</v>
      </c>
      <c r="E193" s="38">
        <f>C193+D193</f>
        <v>2358489377</v>
      </c>
      <c r="F193" s="39"/>
      <c r="G193" s="39"/>
      <c r="I193" s="37"/>
      <c r="J193" s="38"/>
      <c r="K193" s="38"/>
      <c r="L193" s="38"/>
      <c r="M193" s="6"/>
      <c r="N193" s="6"/>
      <c r="Q193" s="7"/>
      <c r="R193" s="10"/>
      <c r="S193" s="12"/>
    </row>
    <row r="194" spans="2:19">
      <c r="B194" s="46"/>
      <c r="C194" s="42"/>
      <c r="D194" s="42"/>
      <c r="E194" s="42"/>
      <c r="F194" s="40"/>
      <c r="G194" s="40"/>
      <c r="I194" s="46"/>
    </row>
    <row r="195" spans="2:19">
      <c r="B195" s="57" t="s">
        <v>14</v>
      </c>
      <c r="C195" s="57"/>
      <c r="D195" s="57"/>
      <c r="E195" s="57"/>
      <c r="F195" s="57"/>
      <c r="G195" s="57"/>
      <c r="I195" s="57"/>
      <c r="J195" s="57"/>
      <c r="K195" s="57"/>
      <c r="L195" s="57"/>
      <c r="M195" s="57"/>
      <c r="N195" s="57"/>
      <c r="Q195" s="7"/>
    </row>
    <row r="196" spans="2:19">
      <c r="B196" s="37">
        <v>42922</v>
      </c>
      <c r="C196" s="38">
        <v>23743650</v>
      </c>
      <c r="D196" s="38">
        <v>9704620</v>
      </c>
      <c r="E196" s="38">
        <v>33448270</v>
      </c>
      <c r="F196" s="39">
        <f>E196+F192</f>
        <v>12536833317</v>
      </c>
      <c r="G196" s="6"/>
      <c r="I196" s="37"/>
      <c r="J196" s="4"/>
      <c r="K196" s="4"/>
      <c r="L196" s="49"/>
      <c r="M196" s="39"/>
      <c r="N196" s="6"/>
      <c r="Q196" s="7"/>
      <c r="R196" s="10"/>
      <c r="S196" s="12"/>
    </row>
    <row r="197" spans="2:19">
      <c r="B197" s="37">
        <v>42923</v>
      </c>
      <c r="C197" s="38">
        <v>10480073</v>
      </c>
      <c r="D197" s="38">
        <v>20671088</v>
      </c>
      <c r="E197" s="38">
        <v>31151161</v>
      </c>
      <c r="F197" s="39">
        <f t="shared" si="7"/>
        <v>12567984478</v>
      </c>
      <c r="G197" s="6"/>
      <c r="I197" s="37"/>
      <c r="J197" s="4"/>
      <c r="K197" s="4"/>
      <c r="L197" s="49"/>
      <c r="M197" s="39"/>
      <c r="N197" s="6"/>
      <c r="Q197" s="7"/>
      <c r="R197" s="10"/>
      <c r="S197" s="12"/>
    </row>
    <row r="198" spans="2:19">
      <c r="B198" s="37">
        <v>42924</v>
      </c>
      <c r="C198" s="38">
        <v>17877738</v>
      </c>
      <c r="D198" s="38">
        <v>3357638</v>
      </c>
      <c r="E198" s="38">
        <v>21235375</v>
      </c>
      <c r="F198" s="39">
        <f t="shared" si="7"/>
        <v>12589219853</v>
      </c>
      <c r="G198" s="6"/>
      <c r="I198" s="37"/>
      <c r="J198" s="4"/>
      <c r="K198" s="4"/>
      <c r="L198" s="49"/>
      <c r="M198" s="39"/>
      <c r="N198" s="6"/>
      <c r="Q198" s="7"/>
      <c r="R198" s="10"/>
      <c r="S198" s="12"/>
    </row>
    <row r="199" spans="2:19">
      <c r="B199" s="37">
        <v>42925</v>
      </c>
      <c r="C199" s="38">
        <v>10305049</v>
      </c>
      <c r="D199" s="38">
        <v>1136538</v>
      </c>
      <c r="E199" s="38">
        <v>11441586</v>
      </c>
      <c r="F199" s="39">
        <f t="shared" si="7"/>
        <v>12600661439</v>
      </c>
      <c r="G199" s="6"/>
      <c r="I199" s="37"/>
      <c r="J199" s="4"/>
      <c r="K199" s="4"/>
      <c r="L199" s="49"/>
      <c r="M199" s="39"/>
      <c r="N199" s="6"/>
      <c r="Q199" s="7"/>
      <c r="R199" s="10"/>
      <c r="S199" s="12"/>
    </row>
    <row r="200" spans="2:19">
      <c r="B200" s="37">
        <v>42926</v>
      </c>
      <c r="C200" s="38">
        <v>23013085</v>
      </c>
      <c r="D200" s="38">
        <v>27985385</v>
      </c>
      <c r="E200" s="38">
        <v>50998470</v>
      </c>
      <c r="F200" s="39">
        <f t="shared" si="7"/>
        <v>12651659909</v>
      </c>
      <c r="G200" s="6"/>
      <c r="I200" s="37"/>
      <c r="J200" s="4"/>
      <c r="K200" s="4"/>
      <c r="L200" s="49"/>
      <c r="M200" s="39"/>
      <c r="N200" s="6"/>
      <c r="P200" s="7"/>
      <c r="Q200" s="10"/>
      <c r="R200" s="12"/>
      <c r="S200" s="12"/>
    </row>
    <row r="201" spans="2:19">
      <c r="B201" s="37">
        <v>42927</v>
      </c>
      <c r="C201" s="38">
        <v>18072331</v>
      </c>
      <c r="D201" s="38">
        <v>23013110</v>
      </c>
      <c r="E201" s="38">
        <v>41085441</v>
      </c>
      <c r="F201" s="39">
        <f t="shared" si="7"/>
        <v>12692745350</v>
      </c>
      <c r="G201" s="6"/>
      <c r="I201" s="37"/>
      <c r="J201" s="4"/>
      <c r="K201" s="4"/>
      <c r="L201" s="49"/>
      <c r="M201" s="39"/>
      <c r="N201" s="6"/>
      <c r="P201" s="7"/>
      <c r="Q201" s="10"/>
      <c r="R201" s="12"/>
      <c r="S201" s="12"/>
    </row>
    <row r="202" spans="2:19">
      <c r="B202" s="37">
        <v>42928</v>
      </c>
      <c r="C202" s="38">
        <v>24133813</v>
      </c>
      <c r="D202" s="38">
        <v>22855063</v>
      </c>
      <c r="E202" s="38">
        <v>46988875</v>
      </c>
      <c r="F202" s="39">
        <f t="shared" si="7"/>
        <v>12739734225</v>
      </c>
      <c r="G202" s="6"/>
      <c r="I202" s="37"/>
      <c r="J202" s="4"/>
      <c r="K202" s="4"/>
      <c r="L202" s="49"/>
      <c r="M202" s="39"/>
      <c r="N202" s="6"/>
      <c r="Q202" s="7"/>
      <c r="R202" s="10"/>
      <c r="S202" s="12"/>
    </row>
    <row r="203" spans="2:19">
      <c r="B203" s="37">
        <v>42929</v>
      </c>
      <c r="C203" s="38">
        <v>24178697</v>
      </c>
      <c r="D203" s="38">
        <v>3948262</v>
      </c>
      <c r="E203" s="38">
        <v>28126959</v>
      </c>
      <c r="F203" s="39">
        <f t="shared" si="7"/>
        <v>12767861184</v>
      </c>
      <c r="G203" s="6"/>
      <c r="I203" s="37"/>
      <c r="J203" s="4"/>
      <c r="K203" s="4"/>
      <c r="L203" s="49"/>
      <c r="M203" s="39"/>
      <c r="N203" s="6"/>
      <c r="Q203" s="7"/>
      <c r="R203" s="10"/>
      <c r="S203" s="12"/>
    </row>
    <row r="204" spans="2:19">
      <c r="B204" s="37">
        <v>42930</v>
      </c>
      <c r="C204" s="38">
        <v>18237460</v>
      </c>
      <c r="D204" s="38">
        <v>24848275</v>
      </c>
      <c r="E204" s="38">
        <v>43085735</v>
      </c>
      <c r="F204" s="39">
        <f t="shared" si="7"/>
        <v>12810946919</v>
      </c>
      <c r="G204" s="6"/>
      <c r="I204" s="37"/>
      <c r="J204" s="4"/>
      <c r="K204" s="4"/>
      <c r="L204" s="49"/>
      <c r="M204" s="39"/>
      <c r="N204" s="6"/>
      <c r="Q204" s="7"/>
      <c r="R204" s="10"/>
      <c r="S204" s="12"/>
    </row>
    <row r="205" spans="2:19">
      <c r="B205" s="37">
        <v>42931</v>
      </c>
      <c r="C205" s="38">
        <v>23246381</v>
      </c>
      <c r="D205" s="38">
        <v>5995674</v>
      </c>
      <c r="E205" s="38">
        <v>29242055</v>
      </c>
      <c r="F205" s="39">
        <f t="shared" si="7"/>
        <v>12840188974</v>
      </c>
      <c r="G205" s="6"/>
      <c r="I205" s="37"/>
      <c r="J205" s="4"/>
      <c r="K205" s="4"/>
      <c r="L205" s="49"/>
      <c r="M205" s="39"/>
      <c r="N205" s="6"/>
      <c r="P205" s="7"/>
      <c r="Q205" s="7"/>
      <c r="R205" s="10"/>
      <c r="S205" s="12"/>
    </row>
    <row r="206" spans="2:19">
      <c r="B206" s="37">
        <v>42932</v>
      </c>
      <c r="C206" s="38">
        <v>17025400</v>
      </c>
      <c r="D206" s="38">
        <v>2340275</v>
      </c>
      <c r="E206" s="38">
        <v>19365675</v>
      </c>
      <c r="F206" s="39">
        <f t="shared" si="7"/>
        <v>12859554649</v>
      </c>
      <c r="G206" s="6"/>
      <c r="I206" s="37"/>
      <c r="J206" s="12"/>
      <c r="K206" s="12"/>
      <c r="L206" s="49"/>
      <c r="M206" s="39"/>
      <c r="N206" s="6"/>
      <c r="P206" s="7"/>
      <c r="Q206" s="7"/>
      <c r="R206" s="10"/>
      <c r="S206" s="12"/>
    </row>
    <row r="207" spans="2:19">
      <c r="B207" s="37">
        <v>42933</v>
      </c>
      <c r="C207" s="38">
        <v>26307823</v>
      </c>
      <c r="D207" s="38">
        <v>15478988</v>
      </c>
      <c r="E207" s="38">
        <v>41786811</v>
      </c>
      <c r="F207" s="39">
        <f t="shared" si="7"/>
        <v>12901341460</v>
      </c>
      <c r="G207" s="6"/>
      <c r="I207" s="37"/>
      <c r="J207" s="12"/>
      <c r="K207" s="12"/>
      <c r="L207" s="49"/>
      <c r="M207" s="39"/>
      <c r="N207" s="6"/>
    </row>
    <row r="208" spans="2:19">
      <c r="B208" s="37">
        <v>42934</v>
      </c>
      <c r="C208" s="38">
        <v>20946236</v>
      </c>
      <c r="D208" s="38">
        <v>47257011</v>
      </c>
      <c r="E208" s="38">
        <v>68203247</v>
      </c>
      <c r="F208" s="39">
        <f t="shared" ref="F208:F271" si="8">E208+F207</f>
        <v>12969544707</v>
      </c>
      <c r="G208" s="6"/>
      <c r="I208" s="37"/>
      <c r="J208" s="12"/>
      <c r="K208" s="12"/>
      <c r="L208" s="49"/>
      <c r="M208" s="39"/>
      <c r="N208" s="6"/>
      <c r="Q208" s="7"/>
      <c r="R208" s="10"/>
      <c r="S208" s="12"/>
    </row>
    <row r="209" spans="2:27">
      <c r="B209" s="37">
        <v>42935</v>
      </c>
      <c r="C209" s="38">
        <v>17233386</v>
      </c>
      <c r="D209" s="38">
        <v>18766450</v>
      </c>
      <c r="E209" s="38">
        <v>35999836</v>
      </c>
      <c r="F209" s="39">
        <f t="shared" si="8"/>
        <v>13005544543</v>
      </c>
      <c r="G209" s="6"/>
      <c r="I209" s="37"/>
      <c r="J209" s="12"/>
      <c r="K209" s="12"/>
      <c r="L209" s="49"/>
      <c r="M209" s="39"/>
      <c r="N209" s="6"/>
      <c r="Q209" s="7"/>
      <c r="R209" s="7"/>
      <c r="S209" s="10"/>
      <c r="T209" s="12"/>
      <c r="V209" s="7"/>
      <c r="W209" s="10"/>
      <c r="Z209" s="7"/>
      <c r="AA209" s="10"/>
    </row>
    <row r="210" spans="2:27">
      <c r="B210" s="37">
        <v>42936</v>
      </c>
      <c r="C210" s="38">
        <v>17280492</v>
      </c>
      <c r="D210" s="38">
        <v>19701529</v>
      </c>
      <c r="E210" s="38">
        <v>36982020</v>
      </c>
      <c r="F210" s="39">
        <f t="shared" si="8"/>
        <v>13042526563</v>
      </c>
      <c r="G210" s="6"/>
      <c r="I210" s="37"/>
      <c r="J210" s="5"/>
      <c r="K210" s="5"/>
      <c r="L210" s="49"/>
      <c r="M210" s="39"/>
      <c r="N210" s="6"/>
      <c r="Q210" s="7"/>
      <c r="R210" s="7"/>
      <c r="S210" s="10"/>
      <c r="T210" s="12"/>
      <c r="V210" s="7"/>
      <c r="W210" s="10"/>
      <c r="Z210" s="7"/>
      <c r="AA210" s="10"/>
    </row>
    <row r="211" spans="2:27">
      <c r="B211" s="37">
        <v>42937</v>
      </c>
      <c r="C211" s="38">
        <v>18541199</v>
      </c>
      <c r="D211" s="38">
        <v>14968713</v>
      </c>
      <c r="E211" s="38">
        <v>33509911</v>
      </c>
      <c r="F211" s="39">
        <f t="shared" si="8"/>
        <v>13076036474</v>
      </c>
      <c r="G211" s="6"/>
      <c r="I211" s="37"/>
      <c r="J211" s="4"/>
      <c r="K211" s="4"/>
      <c r="L211" s="49"/>
      <c r="M211" s="39"/>
      <c r="N211" s="6"/>
      <c r="Q211" s="7"/>
      <c r="R211" s="7"/>
      <c r="S211" s="10"/>
      <c r="T211" s="12"/>
      <c r="V211" s="7"/>
      <c r="W211" s="10"/>
      <c r="Z211" s="7"/>
      <c r="AA211" s="10"/>
    </row>
    <row r="212" spans="2:27">
      <c r="B212" s="37">
        <v>42938</v>
      </c>
      <c r="C212" s="38">
        <v>21791584</v>
      </c>
      <c r="D212" s="38">
        <v>9153287</v>
      </c>
      <c r="E212" s="38">
        <v>30944871</v>
      </c>
      <c r="F212" s="39">
        <f t="shared" si="8"/>
        <v>13106981345</v>
      </c>
      <c r="G212" s="6"/>
      <c r="I212" s="37"/>
      <c r="J212" s="4"/>
      <c r="K212" s="4"/>
      <c r="L212" s="49"/>
      <c r="M212" s="39"/>
      <c r="N212" s="6"/>
      <c r="R212" s="7"/>
      <c r="S212" s="10"/>
      <c r="T212" s="12"/>
      <c r="V212" s="7"/>
      <c r="W212" s="10"/>
      <c r="Z212" s="7"/>
      <c r="AA212" s="10"/>
    </row>
    <row r="213" spans="2:27">
      <c r="B213" s="37">
        <v>42939</v>
      </c>
      <c r="C213" s="38">
        <v>19538750</v>
      </c>
      <c r="D213" s="38">
        <v>554925</v>
      </c>
      <c r="E213" s="38">
        <v>20093675</v>
      </c>
      <c r="F213" s="39">
        <f t="shared" si="8"/>
        <v>13127075020</v>
      </c>
      <c r="G213" s="6"/>
      <c r="I213" s="37"/>
      <c r="J213" s="4"/>
      <c r="K213" s="4"/>
      <c r="L213" s="49"/>
      <c r="M213" s="39"/>
      <c r="N213" s="6"/>
      <c r="R213" s="7"/>
      <c r="S213" s="10"/>
      <c r="T213" s="12"/>
      <c r="V213" s="7"/>
      <c r="W213" s="10"/>
      <c r="Z213" s="7"/>
      <c r="AA213" s="10"/>
    </row>
    <row r="214" spans="2:27">
      <c r="B214" s="37">
        <v>42940</v>
      </c>
      <c r="C214" s="38">
        <v>21576263</v>
      </c>
      <c r="D214" s="38">
        <v>11637488</v>
      </c>
      <c r="E214" s="38">
        <v>33213750</v>
      </c>
      <c r="F214" s="39">
        <f t="shared" si="8"/>
        <v>13160288770</v>
      </c>
      <c r="G214" s="6"/>
      <c r="I214" s="37"/>
      <c r="J214" s="4"/>
      <c r="K214" s="4"/>
      <c r="L214" s="49"/>
      <c r="M214" s="39"/>
      <c r="N214" s="6"/>
      <c r="Q214" s="7"/>
      <c r="R214" s="7"/>
      <c r="S214" s="10"/>
      <c r="T214" s="12"/>
      <c r="V214" s="7"/>
      <c r="W214" s="10"/>
      <c r="Z214" s="7"/>
      <c r="AA214" s="10"/>
    </row>
    <row r="215" spans="2:27">
      <c r="B215" s="37">
        <v>42941</v>
      </c>
      <c r="C215" s="38">
        <v>15156313</v>
      </c>
      <c r="D215" s="38">
        <v>26912699</v>
      </c>
      <c r="E215" s="38">
        <v>42069012</v>
      </c>
      <c r="F215" s="39">
        <f t="shared" si="8"/>
        <v>13202357782</v>
      </c>
      <c r="G215" s="6"/>
      <c r="I215" s="37"/>
      <c r="J215" s="4"/>
      <c r="K215" s="4"/>
      <c r="L215" s="49"/>
      <c r="M215" s="39"/>
      <c r="N215" s="6"/>
      <c r="Q215" s="7"/>
      <c r="R215" s="10"/>
      <c r="S215" s="12"/>
    </row>
    <row r="216" spans="2:27">
      <c r="B216" s="37">
        <v>42942</v>
      </c>
      <c r="C216" s="38">
        <v>21757138</v>
      </c>
      <c r="D216" s="38">
        <v>27495038</v>
      </c>
      <c r="E216" s="38">
        <v>49252175</v>
      </c>
      <c r="F216" s="39">
        <f t="shared" si="8"/>
        <v>13251609957</v>
      </c>
      <c r="G216" s="6"/>
      <c r="I216" s="37"/>
      <c r="J216" s="4"/>
      <c r="K216" s="4"/>
      <c r="L216" s="49"/>
      <c r="M216" s="39"/>
      <c r="N216" s="39"/>
      <c r="P216" s="7"/>
      <c r="Q216" s="10"/>
      <c r="R216" s="12"/>
    </row>
    <row r="217" spans="2:27">
      <c r="B217" s="37">
        <v>42943</v>
      </c>
      <c r="C217" s="38">
        <v>29293188</v>
      </c>
      <c r="D217" s="38">
        <v>19282238</v>
      </c>
      <c r="E217" s="38">
        <v>48575425</v>
      </c>
      <c r="F217" s="39">
        <f t="shared" si="8"/>
        <v>13300185382</v>
      </c>
      <c r="G217" s="6"/>
      <c r="I217" s="37"/>
      <c r="J217" s="6"/>
      <c r="K217" s="6"/>
      <c r="L217" s="6"/>
      <c r="M217" s="6"/>
      <c r="N217" s="6"/>
    </row>
    <row r="218" spans="2:27">
      <c r="B218" s="37">
        <v>42944</v>
      </c>
      <c r="C218" s="38">
        <v>21397200</v>
      </c>
      <c r="D218" s="38">
        <v>12998913</v>
      </c>
      <c r="E218" s="38">
        <v>34396113</v>
      </c>
      <c r="F218" s="39">
        <f t="shared" si="8"/>
        <v>13334581495</v>
      </c>
      <c r="G218" s="6"/>
      <c r="I218" s="37"/>
      <c r="J218" s="6"/>
      <c r="K218" s="6"/>
      <c r="L218" s="6"/>
      <c r="M218" s="6"/>
      <c r="N218" s="6"/>
      <c r="P218" s="7"/>
      <c r="Q218" s="10"/>
      <c r="R218" s="12"/>
    </row>
    <row r="219" spans="2:27">
      <c r="B219" s="37">
        <v>42945</v>
      </c>
      <c r="C219" s="38">
        <v>21538825</v>
      </c>
      <c r="D219" s="38">
        <v>11424963</v>
      </c>
      <c r="E219" s="38">
        <v>32963788</v>
      </c>
      <c r="F219" s="39">
        <f t="shared" si="8"/>
        <v>13367545283</v>
      </c>
      <c r="G219" s="6"/>
      <c r="I219" s="37"/>
      <c r="J219" s="6"/>
      <c r="K219" s="6"/>
      <c r="L219" s="6"/>
      <c r="M219" s="6"/>
      <c r="N219" s="6"/>
    </row>
    <row r="220" spans="2:27">
      <c r="B220" s="37">
        <v>42946</v>
      </c>
      <c r="C220" s="38">
        <v>29330913</v>
      </c>
      <c r="D220" s="38">
        <v>2771213</v>
      </c>
      <c r="E220" s="38">
        <v>32102125</v>
      </c>
      <c r="F220" s="39">
        <f t="shared" si="8"/>
        <v>13399647408</v>
      </c>
      <c r="G220" s="6"/>
      <c r="I220" s="37"/>
      <c r="J220" s="6"/>
      <c r="K220" s="6"/>
      <c r="L220" s="6"/>
      <c r="M220" s="6"/>
      <c r="N220" s="6"/>
    </row>
    <row r="221" spans="2:27">
      <c r="B221" s="37">
        <v>42947</v>
      </c>
      <c r="C221" s="38">
        <v>27749400</v>
      </c>
      <c r="D221" s="38">
        <v>12971963</v>
      </c>
      <c r="E221" s="38">
        <v>40721363</v>
      </c>
      <c r="F221" s="39">
        <f t="shared" si="8"/>
        <v>13440368771</v>
      </c>
      <c r="G221" s="39">
        <f>F221-F192</f>
        <v>936983724</v>
      </c>
      <c r="I221" s="37"/>
      <c r="J221" s="6"/>
      <c r="K221" s="6"/>
      <c r="L221" s="6"/>
      <c r="M221" s="6"/>
      <c r="N221" s="6"/>
    </row>
    <row r="222" spans="2:27">
      <c r="B222" s="37" t="s">
        <v>7</v>
      </c>
      <c r="C222" s="38">
        <f>SUM(C196:C221)</f>
        <v>539752387</v>
      </c>
      <c r="D222" s="38">
        <f>SUM(D196:D221)</f>
        <v>397231346</v>
      </c>
      <c r="E222" s="38">
        <f>C222+D222</f>
        <v>936983733</v>
      </c>
      <c r="F222" s="39"/>
      <c r="G222" s="39"/>
      <c r="I222" s="46"/>
    </row>
    <row r="223" spans="2:27">
      <c r="B223" s="46"/>
      <c r="C223" s="42"/>
      <c r="D223" s="42"/>
      <c r="E223" s="42"/>
      <c r="F223" s="40"/>
      <c r="G223" s="40"/>
      <c r="I223" s="46"/>
    </row>
    <row r="224" spans="2:27">
      <c r="B224" s="57" t="s">
        <v>15</v>
      </c>
      <c r="C224" s="57"/>
      <c r="D224" s="57"/>
      <c r="E224" s="57"/>
      <c r="F224" s="57"/>
      <c r="G224" s="57"/>
      <c r="I224" s="46"/>
    </row>
    <row r="225" spans="2:9">
      <c r="B225" s="37">
        <v>42948</v>
      </c>
      <c r="C225" s="38">
        <v>23724138</v>
      </c>
      <c r="D225" s="38">
        <v>17363063</v>
      </c>
      <c r="E225" s="38">
        <v>41087200</v>
      </c>
      <c r="F225" s="39">
        <f>E225+F221</f>
        <v>13481455971</v>
      </c>
      <c r="G225" s="6"/>
      <c r="I225" s="46"/>
    </row>
    <row r="226" spans="2:9">
      <c r="B226" s="37">
        <v>42949</v>
      </c>
      <c r="C226" s="38">
        <v>19727038</v>
      </c>
      <c r="D226" s="38">
        <v>24143263</v>
      </c>
      <c r="E226" s="38">
        <v>43870300</v>
      </c>
      <c r="F226" s="39">
        <f t="shared" si="8"/>
        <v>13525326271</v>
      </c>
      <c r="G226" s="6"/>
      <c r="I226" s="46"/>
    </row>
    <row r="227" spans="2:9">
      <c r="B227" s="37">
        <v>42950</v>
      </c>
      <c r="C227" s="38">
        <v>17949688</v>
      </c>
      <c r="D227" s="38">
        <v>34860750</v>
      </c>
      <c r="E227" s="38">
        <v>52810437</v>
      </c>
      <c r="F227" s="39">
        <f t="shared" si="8"/>
        <v>13578136708</v>
      </c>
      <c r="G227" s="6"/>
      <c r="I227" s="46"/>
    </row>
    <row r="228" spans="2:9">
      <c r="B228" s="37">
        <v>42951</v>
      </c>
      <c r="C228" s="38">
        <v>19637738</v>
      </c>
      <c r="D228" s="38">
        <v>16247400</v>
      </c>
      <c r="E228" s="38">
        <v>35885138</v>
      </c>
      <c r="F228" s="39">
        <f t="shared" si="8"/>
        <v>13614021846</v>
      </c>
      <c r="G228" s="6"/>
      <c r="I228" s="46"/>
    </row>
    <row r="229" spans="2:9">
      <c r="B229" s="37">
        <v>42952</v>
      </c>
      <c r="C229" s="38">
        <v>17462988</v>
      </c>
      <c r="D229" s="38">
        <v>12318163</v>
      </c>
      <c r="E229" s="38">
        <v>29781150</v>
      </c>
      <c r="F229" s="39">
        <f t="shared" si="8"/>
        <v>13643802996</v>
      </c>
      <c r="G229" s="6"/>
      <c r="I229" s="46"/>
    </row>
    <row r="230" spans="2:9">
      <c r="B230" s="37">
        <v>42953</v>
      </c>
      <c r="C230" s="38">
        <v>24010788</v>
      </c>
      <c r="D230" s="38">
        <v>2987863</v>
      </c>
      <c r="E230" s="38">
        <v>26998650</v>
      </c>
      <c r="F230" s="39">
        <f t="shared" si="8"/>
        <v>13670801646</v>
      </c>
      <c r="G230" s="6"/>
      <c r="I230" s="46"/>
    </row>
    <row r="231" spans="2:9">
      <c r="B231" s="37">
        <v>42954</v>
      </c>
      <c r="C231" s="38">
        <v>52366488</v>
      </c>
      <c r="D231" s="38">
        <v>15200410</v>
      </c>
      <c r="E231" s="38">
        <v>67566897</v>
      </c>
      <c r="F231" s="39">
        <f t="shared" si="8"/>
        <v>13738368543</v>
      </c>
      <c r="G231" s="6"/>
      <c r="I231" s="46"/>
    </row>
    <row r="232" spans="2:9">
      <c r="B232" s="37">
        <v>42955</v>
      </c>
      <c r="C232" s="38">
        <v>21730075</v>
      </c>
      <c r="D232" s="38">
        <v>32911338</v>
      </c>
      <c r="E232" s="38">
        <v>54641413</v>
      </c>
      <c r="F232" s="39">
        <f t="shared" si="8"/>
        <v>13793009956</v>
      </c>
      <c r="G232" s="6"/>
      <c r="I232" s="46"/>
    </row>
    <row r="233" spans="2:9">
      <c r="B233" s="37">
        <v>42956</v>
      </c>
      <c r="C233" s="38">
        <v>29442175</v>
      </c>
      <c r="D233" s="38">
        <v>10884614</v>
      </c>
      <c r="E233" s="38">
        <v>40326789</v>
      </c>
      <c r="F233" s="39">
        <f t="shared" si="8"/>
        <v>13833336745</v>
      </c>
      <c r="G233" s="6"/>
      <c r="I233" s="46"/>
    </row>
    <row r="234" spans="2:9">
      <c r="B234" s="37">
        <v>42957</v>
      </c>
      <c r="C234" s="38">
        <v>24353200</v>
      </c>
      <c r="D234" s="38">
        <v>33508388</v>
      </c>
      <c r="E234" s="38">
        <v>57861588</v>
      </c>
      <c r="F234" s="39">
        <f t="shared" si="8"/>
        <v>13891198333</v>
      </c>
      <c r="G234" s="6"/>
      <c r="I234" s="46"/>
    </row>
    <row r="235" spans="2:9">
      <c r="B235" s="37">
        <v>42958</v>
      </c>
      <c r="C235" s="38">
        <v>23935588</v>
      </c>
      <c r="D235" s="38">
        <v>10869663</v>
      </c>
      <c r="E235" s="38">
        <v>34805250</v>
      </c>
      <c r="F235" s="39">
        <f t="shared" si="8"/>
        <v>13926003583</v>
      </c>
      <c r="G235" s="6"/>
      <c r="I235" s="46"/>
    </row>
    <row r="236" spans="2:9">
      <c r="B236" s="37">
        <v>42959</v>
      </c>
      <c r="C236" s="38">
        <v>33558838</v>
      </c>
      <c r="D236" s="38">
        <v>10857788</v>
      </c>
      <c r="E236" s="38">
        <v>44416625</v>
      </c>
      <c r="F236" s="39">
        <f t="shared" si="8"/>
        <v>13970420208</v>
      </c>
      <c r="G236" s="6"/>
      <c r="I236" s="46"/>
    </row>
    <row r="237" spans="2:9">
      <c r="B237" s="37">
        <v>42960</v>
      </c>
      <c r="C237" s="38">
        <v>20817288</v>
      </c>
      <c r="D237" s="38">
        <v>3158313</v>
      </c>
      <c r="E237" s="38">
        <v>23975600</v>
      </c>
      <c r="F237" s="39">
        <f t="shared" si="8"/>
        <v>13994395808</v>
      </c>
      <c r="G237" s="6"/>
      <c r="I237" s="46"/>
    </row>
    <row r="238" spans="2:9">
      <c r="B238" s="37">
        <v>42961</v>
      </c>
      <c r="C238" s="38">
        <v>36736738</v>
      </c>
      <c r="D238" s="38">
        <v>13616050</v>
      </c>
      <c r="E238" s="38">
        <v>50352788</v>
      </c>
      <c r="F238" s="39">
        <f t="shared" si="8"/>
        <v>14044748596</v>
      </c>
      <c r="G238" s="6"/>
      <c r="I238" s="46"/>
    </row>
    <row r="239" spans="2:9">
      <c r="B239" s="37">
        <v>42962</v>
      </c>
      <c r="C239" s="38">
        <v>14029925</v>
      </c>
      <c r="D239" s="38">
        <v>40179562</v>
      </c>
      <c r="E239" s="38">
        <v>54209487</v>
      </c>
      <c r="F239" s="39">
        <f t="shared" si="8"/>
        <v>14098958083</v>
      </c>
      <c r="G239" s="6"/>
      <c r="I239" s="46"/>
    </row>
    <row r="240" spans="2:9">
      <c r="B240" s="37">
        <v>42963</v>
      </c>
      <c r="C240" s="38">
        <v>45469275</v>
      </c>
      <c r="D240" s="38">
        <v>28059763</v>
      </c>
      <c r="E240" s="38">
        <v>73529038</v>
      </c>
      <c r="F240" s="39">
        <f t="shared" si="8"/>
        <v>14172487121</v>
      </c>
      <c r="G240" s="6"/>
      <c r="I240" s="46"/>
    </row>
    <row r="241" spans="2:9">
      <c r="B241" s="37">
        <v>42965</v>
      </c>
      <c r="C241" s="38">
        <v>26664850</v>
      </c>
      <c r="D241" s="38">
        <v>31866825</v>
      </c>
      <c r="E241" s="38">
        <v>58531675</v>
      </c>
      <c r="F241" s="39">
        <f t="shared" si="8"/>
        <v>14231018796</v>
      </c>
      <c r="G241" s="6"/>
      <c r="I241" s="46"/>
    </row>
    <row r="242" spans="2:9">
      <c r="B242" s="37">
        <v>42966</v>
      </c>
      <c r="C242" s="38">
        <v>41446550</v>
      </c>
      <c r="D242" s="38">
        <v>22290550</v>
      </c>
      <c r="E242" s="38">
        <v>63737100</v>
      </c>
      <c r="F242" s="39">
        <f t="shared" si="8"/>
        <v>14294755896</v>
      </c>
      <c r="G242" s="6"/>
      <c r="I242" s="46"/>
    </row>
    <row r="243" spans="2:9">
      <c r="B243" s="37">
        <v>42967</v>
      </c>
      <c r="C243" s="38">
        <v>22100399</v>
      </c>
      <c r="D243" s="38">
        <v>961013</v>
      </c>
      <c r="E243" s="38">
        <v>23061412</v>
      </c>
      <c r="F243" s="39">
        <f t="shared" si="8"/>
        <v>14317817308</v>
      </c>
      <c r="G243" s="6"/>
      <c r="I243" s="46"/>
    </row>
    <row r="244" spans="2:9">
      <c r="B244" s="37">
        <v>42968</v>
      </c>
      <c r="C244" s="38">
        <v>25213275</v>
      </c>
      <c r="D244" s="38">
        <v>14342825</v>
      </c>
      <c r="E244" s="38">
        <v>39556100</v>
      </c>
      <c r="F244" s="39">
        <f t="shared" si="8"/>
        <v>14357373408</v>
      </c>
      <c r="G244" s="6"/>
      <c r="I244" s="46"/>
    </row>
    <row r="245" spans="2:9">
      <c r="B245" s="37">
        <v>42969</v>
      </c>
      <c r="C245" s="38">
        <v>18828588</v>
      </c>
      <c r="D245" s="38">
        <v>22054026</v>
      </c>
      <c r="E245" s="38">
        <v>40882613</v>
      </c>
      <c r="F245" s="39">
        <f t="shared" si="8"/>
        <v>14398256021</v>
      </c>
      <c r="G245" s="6"/>
      <c r="I245" s="46"/>
    </row>
    <row r="246" spans="2:9">
      <c r="B246" s="37">
        <v>42970</v>
      </c>
      <c r="C246" s="38">
        <v>17807275</v>
      </c>
      <c r="D246" s="38">
        <v>21616788</v>
      </c>
      <c r="E246" s="38">
        <v>39424063</v>
      </c>
      <c r="F246" s="39">
        <f t="shared" si="8"/>
        <v>14437680084</v>
      </c>
      <c r="G246" s="6"/>
      <c r="I246" s="46"/>
    </row>
    <row r="247" spans="2:9">
      <c r="B247" s="37">
        <v>42971</v>
      </c>
      <c r="C247" s="38">
        <v>15724537</v>
      </c>
      <c r="D247" s="38">
        <v>15369638</v>
      </c>
      <c r="E247" s="38">
        <v>31094175</v>
      </c>
      <c r="F247" s="39">
        <f t="shared" si="8"/>
        <v>14468774259</v>
      </c>
      <c r="G247" s="6"/>
      <c r="I247" s="46"/>
    </row>
    <row r="248" spans="2:9">
      <c r="B248" s="37">
        <v>42972</v>
      </c>
      <c r="C248" s="38">
        <v>23025975</v>
      </c>
      <c r="D248" s="38">
        <v>14202500</v>
      </c>
      <c r="E248" s="38">
        <v>37228475</v>
      </c>
      <c r="F248" s="39">
        <f t="shared" si="8"/>
        <v>14506002734</v>
      </c>
      <c r="G248" s="6"/>
      <c r="I248" s="46"/>
    </row>
    <row r="249" spans="2:9">
      <c r="B249" s="37">
        <v>42973</v>
      </c>
      <c r="C249" s="38">
        <v>31154463</v>
      </c>
      <c r="D249" s="38">
        <v>11681389</v>
      </c>
      <c r="E249" s="38">
        <v>42835851</v>
      </c>
      <c r="F249" s="39">
        <f t="shared" si="8"/>
        <v>14548838585</v>
      </c>
      <c r="G249" s="6"/>
      <c r="I249" s="46"/>
    </row>
    <row r="250" spans="2:9">
      <c r="B250" s="37">
        <v>42974</v>
      </c>
      <c r="C250" s="38">
        <v>32814576</v>
      </c>
      <c r="D250" s="38">
        <v>1172850</v>
      </c>
      <c r="E250" s="38">
        <v>33987426</v>
      </c>
      <c r="F250" s="39">
        <f t="shared" si="8"/>
        <v>14582826011</v>
      </c>
      <c r="G250" s="6"/>
      <c r="I250" s="46"/>
    </row>
    <row r="251" spans="2:9">
      <c r="B251" s="37">
        <v>42975</v>
      </c>
      <c r="C251" s="38">
        <v>33584875</v>
      </c>
      <c r="D251" s="38">
        <v>32434325</v>
      </c>
      <c r="E251" s="38">
        <v>66019200</v>
      </c>
      <c r="F251" s="39">
        <f t="shared" si="8"/>
        <v>14648845211</v>
      </c>
      <c r="G251" s="6"/>
      <c r="I251" s="46"/>
    </row>
    <row r="252" spans="2:9">
      <c r="B252" s="37">
        <v>42976</v>
      </c>
      <c r="C252" s="38">
        <v>38619875</v>
      </c>
      <c r="D252" s="38">
        <v>22970313</v>
      </c>
      <c r="E252" s="38">
        <v>61590188</v>
      </c>
      <c r="F252" s="39">
        <f t="shared" si="8"/>
        <v>14710435399</v>
      </c>
      <c r="G252" s="6"/>
      <c r="I252" s="46"/>
    </row>
    <row r="253" spans="2:9">
      <c r="B253" s="37">
        <v>42977</v>
      </c>
      <c r="C253" s="38">
        <v>24122013</v>
      </c>
      <c r="D253" s="38">
        <v>10183163</v>
      </c>
      <c r="E253" s="38">
        <v>34305175</v>
      </c>
      <c r="F253" s="39">
        <f t="shared" si="8"/>
        <v>14744740574</v>
      </c>
      <c r="G253" s="6"/>
      <c r="I253" s="46"/>
    </row>
    <row r="254" spans="2:9">
      <c r="B254" s="37">
        <v>42978</v>
      </c>
      <c r="C254" s="38">
        <v>24737975</v>
      </c>
      <c r="D254" s="38">
        <v>14470488</v>
      </c>
      <c r="E254" s="38">
        <v>39208463</v>
      </c>
      <c r="F254" s="39">
        <f t="shared" si="8"/>
        <v>14783949037</v>
      </c>
      <c r="G254" s="39">
        <f>F254-F221</f>
        <v>1343580266</v>
      </c>
      <c r="I254" s="46"/>
    </row>
    <row r="255" spans="2:9">
      <c r="B255" s="37" t="s">
        <v>7</v>
      </c>
      <c r="C255" s="38">
        <f>SUM(C225:C254)</f>
        <v>800797194</v>
      </c>
      <c r="D255" s="38">
        <f>SUM(D225:D254)</f>
        <v>542783084</v>
      </c>
      <c r="E255" s="38">
        <f>C255+D255</f>
        <v>1343580278</v>
      </c>
      <c r="F255" s="39"/>
      <c r="G255" s="39"/>
      <c r="I255" s="46"/>
    </row>
    <row r="256" spans="2:9">
      <c r="B256" s="46"/>
      <c r="C256" s="42"/>
      <c r="D256" s="42"/>
      <c r="E256" s="42"/>
      <c r="F256" s="40"/>
      <c r="G256" s="40"/>
      <c r="I256" s="46"/>
    </row>
    <row r="257" spans="2:9">
      <c r="B257" s="57" t="s">
        <v>16</v>
      </c>
      <c r="C257" s="57"/>
      <c r="D257" s="57"/>
      <c r="E257" s="57"/>
      <c r="F257" s="57"/>
      <c r="G257" s="57"/>
      <c r="I257" s="46"/>
    </row>
    <row r="258" spans="2:9">
      <c r="B258" s="37">
        <v>42980</v>
      </c>
      <c r="C258" s="38">
        <v>25651200</v>
      </c>
      <c r="D258" s="38">
        <v>3043863</v>
      </c>
      <c r="E258" s="38">
        <v>28695063</v>
      </c>
      <c r="F258" s="39">
        <f>E258+F254</f>
        <v>14812644100</v>
      </c>
      <c r="G258" s="6"/>
      <c r="I258" s="46"/>
    </row>
    <row r="259" spans="2:9">
      <c r="B259" s="37">
        <v>42981</v>
      </c>
      <c r="C259" s="38">
        <v>23203000</v>
      </c>
      <c r="D259" s="38">
        <v>2094050</v>
      </c>
      <c r="E259" s="38">
        <v>25297050</v>
      </c>
      <c r="F259" s="39">
        <f t="shared" si="8"/>
        <v>14837941150</v>
      </c>
      <c r="G259" s="6"/>
      <c r="I259" s="46"/>
    </row>
    <row r="260" spans="2:9">
      <c r="B260" s="37">
        <v>42982</v>
      </c>
      <c r="C260" s="38">
        <v>21953138</v>
      </c>
      <c r="D260" s="38">
        <v>42904138</v>
      </c>
      <c r="E260" s="38">
        <v>64857276</v>
      </c>
      <c r="F260" s="39">
        <f t="shared" si="8"/>
        <v>14902798426</v>
      </c>
      <c r="G260" s="6"/>
      <c r="I260" s="46"/>
    </row>
    <row r="261" spans="2:9">
      <c r="B261" s="37">
        <v>42983</v>
      </c>
      <c r="C261" s="38">
        <v>26191813</v>
      </c>
      <c r="D261" s="38">
        <v>22632950</v>
      </c>
      <c r="E261" s="38">
        <v>48824763</v>
      </c>
      <c r="F261" s="39">
        <f t="shared" si="8"/>
        <v>14951623189</v>
      </c>
      <c r="G261" s="6"/>
      <c r="I261" s="46"/>
    </row>
    <row r="262" spans="2:9">
      <c r="B262" s="37">
        <v>42984</v>
      </c>
      <c r="C262" s="38">
        <v>23497075</v>
      </c>
      <c r="D262" s="38">
        <v>11169800</v>
      </c>
      <c r="E262" s="38">
        <v>34666875</v>
      </c>
      <c r="F262" s="39">
        <f t="shared" si="8"/>
        <v>14986290064</v>
      </c>
      <c r="G262" s="6"/>
      <c r="I262" s="46"/>
    </row>
    <row r="263" spans="2:9">
      <c r="B263" s="37">
        <v>42985</v>
      </c>
      <c r="C263" s="38">
        <v>17030475</v>
      </c>
      <c r="D263" s="38">
        <v>16071738</v>
      </c>
      <c r="E263" s="38">
        <v>33102213</v>
      </c>
      <c r="F263" s="39">
        <f t="shared" si="8"/>
        <v>15019392277</v>
      </c>
      <c r="G263" s="6"/>
      <c r="I263" s="46"/>
    </row>
    <row r="264" spans="2:9">
      <c r="B264" s="37">
        <v>42986</v>
      </c>
      <c r="C264" s="38">
        <v>36120275</v>
      </c>
      <c r="D264" s="38">
        <v>12689250</v>
      </c>
      <c r="E264" s="38">
        <v>48809525</v>
      </c>
      <c r="F264" s="39">
        <f t="shared" si="8"/>
        <v>15068201802</v>
      </c>
      <c r="G264" s="6"/>
      <c r="I264" s="46"/>
    </row>
    <row r="265" spans="2:9">
      <c r="B265" s="37">
        <v>42987</v>
      </c>
      <c r="C265" s="38">
        <v>21189125</v>
      </c>
      <c r="D265" s="38">
        <v>12048038</v>
      </c>
      <c r="E265" s="38">
        <v>33237163</v>
      </c>
      <c r="F265" s="39">
        <f t="shared" si="8"/>
        <v>15101438965</v>
      </c>
      <c r="G265" s="6"/>
      <c r="I265" s="46"/>
    </row>
    <row r="266" spans="2:9">
      <c r="B266" s="37">
        <v>42988</v>
      </c>
      <c r="C266" s="38">
        <v>41845186</v>
      </c>
      <c r="D266" s="38">
        <v>3352175</v>
      </c>
      <c r="E266" s="38">
        <v>45197361</v>
      </c>
      <c r="F266" s="39">
        <f t="shared" si="8"/>
        <v>15146636326</v>
      </c>
      <c r="G266" s="6"/>
      <c r="I266" s="46"/>
    </row>
    <row r="267" spans="2:9">
      <c r="B267" s="37">
        <v>42989</v>
      </c>
      <c r="C267" s="38">
        <v>43551238</v>
      </c>
      <c r="D267" s="38">
        <v>6974713</v>
      </c>
      <c r="E267" s="38">
        <v>50525950</v>
      </c>
      <c r="F267" s="39">
        <f t="shared" si="8"/>
        <v>15197162276</v>
      </c>
      <c r="G267" s="6"/>
      <c r="I267" s="46"/>
    </row>
    <row r="268" spans="2:9">
      <c r="B268" s="37">
        <v>42990</v>
      </c>
      <c r="C268" s="38">
        <v>18211501</v>
      </c>
      <c r="D268" s="38">
        <v>36898313</v>
      </c>
      <c r="E268" s="38">
        <v>55109813</v>
      </c>
      <c r="F268" s="39">
        <f t="shared" si="8"/>
        <v>15252272089</v>
      </c>
      <c r="G268" s="6"/>
      <c r="I268" s="46"/>
    </row>
    <row r="269" spans="2:9">
      <c r="B269" s="37">
        <v>42991</v>
      </c>
      <c r="C269" s="38">
        <v>31724025</v>
      </c>
      <c r="D269" s="38">
        <v>22602863</v>
      </c>
      <c r="E269" s="38">
        <v>54326887</v>
      </c>
      <c r="F269" s="39">
        <f t="shared" si="8"/>
        <v>15306598976</v>
      </c>
      <c r="G269" s="6"/>
      <c r="I269" s="46"/>
    </row>
    <row r="270" spans="2:9">
      <c r="B270" s="37">
        <v>42992</v>
      </c>
      <c r="C270" s="38">
        <v>16825988</v>
      </c>
      <c r="D270" s="38">
        <v>8434650</v>
      </c>
      <c r="E270" s="38">
        <v>25260638</v>
      </c>
      <c r="F270" s="39">
        <f t="shared" si="8"/>
        <v>15331859614</v>
      </c>
      <c r="G270" s="6"/>
      <c r="I270" s="46"/>
    </row>
    <row r="271" spans="2:9">
      <c r="B271" s="37">
        <v>42993</v>
      </c>
      <c r="C271" s="38">
        <v>13953975</v>
      </c>
      <c r="D271" s="38">
        <v>20959313</v>
      </c>
      <c r="E271" s="38">
        <v>34913288</v>
      </c>
      <c r="F271" s="39">
        <f t="shared" si="8"/>
        <v>15366772902</v>
      </c>
      <c r="G271" s="6"/>
      <c r="I271" s="46"/>
    </row>
    <row r="272" spans="2:9">
      <c r="B272" s="37">
        <v>42994</v>
      </c>
      <c r="C272" s="38">
        <v>19658000</v>
      </c>
      <c r="D272" s="38">
        <v>11197813</v>
      </c>
      <c r="E272" s="38">
        <v>30855813</v>
      </c>
      <c r="F272" s="39">
        <f t="shared" ref="F272:F335" si="9">E272+F271</f>
        <v>15397628715</v>
      </c>
      <c r="G272" s="6"/>
      <c r="I272" s="46"/>
    </row>
    <row r="273" spans="2:9">
      <c r="B273" s="37">
        <v>42995</v>
      </c>
      <c r="C273" s="38">
        <v>17738788</v>
      </c>
      <c r="D273" s="38">
        <v>671688</v>
      </c>
      <c r="E273" s="38">
        <v>18410475</v>
      </c>
      <c r="F273" s="39">
        <f t="shared" si="9"/>
        <v>15416039190</v>
      </c>
      <c r="G273" s="6"/>
      <c r="I273" s="46"/>
    </row>
    <row r="274" spans="2:9">
      <c r="B274" s="37">
        <v>42996</v>
      </c>
      <c r="C274" s="38">
        <v>32892263</v>
      </c>
      <c r="D274" s="38">
        <v>14793413</v>
      </c>
      <c r="E274" s="38">
        <v>47685675</v>
      </c>
      <c r="F274" s="39">
        <f t="shared" si="9"/>
        <v>15463724865</v>
      </c>
      <c r="G274" s="6"/>
      <c r="I274" s="46"/>
    </row>
    <row r="275" spans="2:9">
      <c r="B275" s="37">
        <v>42997</v>
      </c>
      <c r="C275" s="38">
        <v>23412300</v>
      </c>
      <c r="D275" s="38">
        <v>12931101</v>
      </c>
      <c r="E275" s="38">
        <v>36343401</v>
      </c>
      <c r="F275" s="39">
        <f t="shared" si="9"/>
        <v>15500068266</v>
      </c>
      <c r="G275" s="6"/>
      <c r="I275" s="46"/>
    </row>
    <row r="276" spans="2:9">
      <c r="B276" s="37">
        <v>42998</v>
      </c>
      <c r="C276" s="38">
        <v>16496725</v>
      </c>
      <c r="D276" s="38">
        <v>11353913</v>
      </c>
      <c r="E276" s="38">
        <v>27850638</v>
      </c>
      <c r="F276" s="39">
        <f t="shared" si="9"/>
        <v>15527918904</v>
      </c>
      <c r="G276" s="6"/>
      <c r="I276" s="46"/>
    </row>
    <row r="277" spans="2:9">
      <c r="B277" s="37">
        <v>42999</v>
      </c>
      <c r="C277" s="38">
        <v>17759175</v>
      </c>
      <c r="D277" s="38">
        <v>9251463</v>
      </c>
      <c r="E277" s="38">
        <v>27010638</v>
      </c>
      <c r="F277" s="39">
        <f t="shared" si="9"/>
        <v>15554929542</v>
      </c>
      <c r="G277" s="6"/>
      <c r="I277" s="46"/>
    </row>
    <row r="278" spans="2:9">
      <c r="B278" s="37">
        <v>43000</v>
      </c>
      <c r="C278" s="38">
        <v>29517975</v>
      </c>
      <c r="D278" s="38">
        <v>18025612</v>
      </c>
      <c r="E278" s="38">
        <v>47543587</v>
      </c>
      <c r="F278" s="39">
        <f t="shared" si="9"/>
        <v>15602473129</v>
      </c>
      <c r="G278" s="6"/>
      <c r="I278" s="46"/>
    </row>
    <row r="279" spans="2:9">
      <c r="B279" s="37">
        <v>43001</v>
      </c>
      <c r="C279" s="38">
        <v>23102363</v>
      </c>
      <c r="D279" s="38">
        <v>22974613</v>
      </c>
      <c r="E279" s="38">
        <v>46076975</v>
      </c>
      <c r="F279" s="39">
        <f t="shared" si="9"/>
        <v>15648550104</v>
      </c>
      <c r="G279" s="6"/>
      <c r="I279" s="46"/>
    </row>
    <row r="280" spans="2:9">
      <c r="B280" s="37">
        <v>43002</v>
      </c>
      <c r="C280" s="38">
        <v>15428245</v>
      </c>
      <c r="D280" s="38">
        <v>2851175</v>
      </c>
      <c r="E280" s="38">
        <v>18279420</v>
      </c>
      <c r="F280" s="39">
        <f t="shared" si="9"/>
        <v>15666829524</v>
      </c>
      <c r="G280" s="6"/>
      <c r="I280" s="46"/>
    </row>
    <row r="281" spans="2:9">
      <c r="B281" s="37">
        <v>43003</v>
      </c>
      <c r="C281" s="38">
        <v>20963425</v>
      </c>
      <c r="D281" s="38">
        <v>11169025</v>
      </c>
      <c r="E281" s="38">
        <v>32132450</v>
      </c>
      <c r="F281" s="39">
        <f t="shared" si="9"/>
        <v>15698961974</v>
      </c>
      <c r="G281" s="6"/>
      <c r="I281" s="46"/>
    </row>
    <row r="282" spans="2:9">
      <c r="B282" s="37">
        <v>43004</v>
      </c>
      <c r="C282" s="38">
        <v>17038700</v>
      </c>
      <c r="D282" s="38">
        <v>27642300</v>
      </c>
      <c r="E282" s="38">
        <v>44681000</v>
      </c>
      <c r="F282" s="39">
        <f t="shared" si="9"/>
        <v>15743642974</v>
      </c>
      <c r="G282" s="6"/>
      <c r="I282" s="46"/>
    </row>
    <row r="283" spans="2:9">
      <c r="B283" s="37">
        <v>43005</v>
      </c>
      <c r="C283" s="38">
        <v>18238550</v>
      </c>
      <c r="D283" s="38">
        <v>7700675</v>
      </c>
      <c r="E283" s="38">
        <v>25939225</v>
      </c>
      <c r="F283" s="39">
        <f t="shared" si="9"/>
        <v>15769582199</v>
      </c>
      <c r="G283" s="6"/>
      <c r="I283" s="46"/>
    </row>
    <row r="284" spans="2:9">
      <c r="B284" s="37">
        <v>43006</v>
      </c>
      <c r="C284" s="38">
        <v>29201100</v>
      </c>
      <c r="D284" s="38">
        <v>16525075</v>
      </c>
      <c r="E284" s="38">
        <v>45726175</v>
      </c>
      <c r="F284" s="39">
        <f t="shared" si="9"/>
        <v>15815308374</v>
      </c>
      <c r="G284" s="6"/>
      <c r="I284" s="46"/>
    </row>
    <row r="285" spans="2:9">
      <c r="B285" s="37">
        <v>43007</v>
      </c>
      <c r="C285" s="38">
        <v>23901000</v>
      </c>
      <c r="D285" s="38">
        <v>14390583</v>
      </c>
      <c r="E285" s="38">
        <v>38291583</v>
      </c>
      <c r="F285" s="39">
        <f t="shared" si="9"/>
        <v>15853599957</v>
      </c>
      <c r="G285" s="6"/>
      <c r="I285" s="46"/>
    </row>
    <row r="286" spans="2:9">
      <c r="B286" s="37">
        <v>43008</v>
      </c>
      <c r="C286" s="38">
        <v>26426000</v>
      </c>
      <c r="D286" s="38">
        <v>7172113</v>
      </c>
      <c r="E286" s="38">
        <v>33598113</v>
      </c>
      <c r="F286" s="39">
        <f t="shared" si="9"/>
        <v>15887198070</v>
      </c>
      <c r="G286" s="39">
        <f>F286-F254</f>
        <v>1103249033</v>
      </c>
      <c r="I286" s="46"/>
    </row>
    <row r="287" spans="2:9">
      <c r="B287" s="37" t="s">
        <v>7</v>
      </c>
      <c r="C287" s="38">
        <f>SUM(C258:C286)</f>
        <v>692722623</v>
      </c>
      <c r="D287" s="38">
        <f>SUM(D258:D286)</f>
        <v>410526416</v>
      </c>
      <c r="E287" s="38">
        <f>C287+D287</f>
        <v>1103249039</v>
      </c>
      <c r="F287" s="39"/>
      <c r="G287" s="39"/>
      <c r="I287" s="46"/>
    </row>
    <row r="288" spans="2:9">
      <c r="B288" s="46"/>
      <c r="C288" s="42"/>
      <c r="D288" s="42"/>
      <c r="E288" s="42"/>
      <c r="F288" s="40"/>
      <c r="G288" s="40"/>
      <c r="I288" s="46"/>
    </row>
    <row r="289" spans="2:9">
      <c r="B289" s="57" t="s">
        <v>17</v>
      </c>
      <c r="C289" s="57"/>
      <c r="D289" s="57"/>
      <c r="E289" s="57"/>
      <c r="F289" s="57"/>
      <c r="G289" s="57"/>
      <c r="I289" s="46"/>
    </row>
    <row r="290" spans="2:9">
      <c r="B290" s="37">
        <v>43009</v>
      </c>
      <c r="C290" s="38">
        <v>24900288</v>
      </c>
      <c r="D290" s="38">
        <v>1806088</v>
      </c>
      <c r="E290" s="38">
        <v>26706375</v>
      </c>
      <c r="F290" s="39">
        <f>E290+F286</f>
        <v>15913904445</v>
      </c>
      <c r="G290" s="6"/>
      <c r="I290" s="46"/>
    </row>
    <row r="291" spans="2:9">
      <c r="B291" s="37">
        <v>43010</v>
      </c>
      <c r="C291" s="38">
        <v>35701950</v>
      </c>
      <c r="D291" s="38">
        <v>41777863</v>
      </c>
      <c r="E291" s="38">
        <v>77479813</v>
      </c>
      <c r="F291" s="39">
        <f t="shared" si="9"/>
        <v>15991384258</v>
      </c>
      <c r="G291" s="6"/>
      <c r="I291" s="46"/>
    </row>
    <row r="292" spans="2:9">
      <c r="B292" s="37">
        <v>43011</v>
      </c>
      <c r="C292" s="38">
        <v>18856075</v>
      </c>
      <c r="D292" s="38">
        <v>22737738</v>
      </c>
      <c r="E292" s="38">
        <v>41593813</v>
      </c>
      <c r="F292" s="39">
        <f t="shared" si="9"/>
        <v>16032978071</v>
      </c>
      <c r="G292" s="6"/>
      <c r="I292" s="46"/>
    </row>
    <row r="293" spans="2:9">
      <c r="B293" s="37">
        <v>43012</v>
      </c>
      <c r="C293" s="38">
        <v>24948350</v>
      </c>
      <c r="D293" s="38">
        <v>22435613</v>
      </c>
      <c r="E293" s="38">
        <v>47383963</v>
      </c>
      <c r="F293" s="39">
        <f t="shared" si="9"/>
        <v>16080362034</v>
      </c>
      <c r="G293" s="6"/>
      <c r="I293" s="46"/>
    </row>
    <row r="294" spans="2:9">
      <c r="B294" s="37">
        <v>43013</v>
      </c>
      <c r="C294" s="38">
        <v>20435975</v>
      </c>
      <c r="D294" s="38">
        <v>13519100</v>
      </c>
      <c r="E294" s="38">
        <v>33955075</v>
      </c>
      <c r="F294" s="39">
        <f t="shared" si="9"/>
        <v>16114317109</v>
      </c>
      <c r="G294" s="6"/>
      <c r="I294" s="46"/>
    </row>
    <row r="295" spans="2:9">
      <c r="B295" s="37">
        <v>43014</v>
      </c>
      <c r="C295" s="38">
        <v>22475600</v>
      </c>
      <c r="D295" s="38">
        <v>9101138</v>
      </c>
      <c r="E295" s="38">
        <v>31576738</v>
      </c>
      <c r="F295" s="39">
        <f t="shared" si="9"/>
        <v>16145893847</v>
      </c>
      <c r="G295" s="6"/>
      <c r="I295" s="46"/>
    </row>
    <row r="296" spans="2:9">
      <c r="B296" s="37">
        <v>43015</v>
      </c>
      <c r="C296" s="38">
        <v>22657600</v>
      </c>
      <c r="D296" s="38">
        <v>14969563</v>
      </c>
      <c r="E296" s="38">
        <v>37627163</v>
      </c>
      <c r="F296" s="39">
        <f t="shared" si="9"/>
        <v>16183521010</v>
      </c>
      <c r="G296" s="6"/>
      <c r="I296" s="46"/>
    </row>
    <row r="297" spans="2:9">
      <c r="B297" s="37">
        <v>43016</v>
      </c>
      <c r="C297" s="38">
        <v>31707673</v>
      </c>
      <c r="D297" s="38">
        <v>3424138</v>
      </c>
      <c r="E297" s="38">
        <v>35131811</v>
      </c>
      <c r="F297" s="39">
        <f t="shared" si="9"/>
        <v>16218652821</v>
      </c>
      <c r="G297" s="6"/>
      <c r="I297" s="46"/>
    </row>
    <row r="298" spans="2:9">
      <c r="B298" s="37">
        <v>43017</v>
      </c>
      <c r="C298" s="38">
        <v>40264550</v>
      </c>
      <c r="D298" s="38">
        <v>24198226</v>
      </c>
      <c r="E298" s="38">
        <v>64462776</v>
      </c>
      <c r="F298" s="39">
        <f t="shared" si="9"/>
        <v>16283115597</v>
      </c>
      <c r="G298" s="6"/>
      <c r="I298" s="46"/>
    </row>
    <row r="299" spans="2:9">
      <c r="B299" s="37">
        <v>43018</v>
      </c>
      <c r="C299" s="38">
        <v>26082063</v>
      </c>
      <c r="D299" s="38">
        <v>37156175</v>
      </c>
      <c r="E299" s="38">
        <v>63238238</v>
      </c>
      <c r="F299" s="39">
        <f t="shared" si="9"/>
        <v>16346353835</v>
      </c>
      <c r="G299" s="6"/>
      <c r="I299" s="46"/>
    </row>
    <row r="300" spans="2:9">
      <c r="B300" s="37">
        <v>43019</v>
      </c>
      <c r="C300" s="38">
        <v>26018263</v>
      </c>
      <c r="D300" s="38">
        <v>12462825</v>
      </c>
      <c r="E300" s="38">
        <v>38481088</v>
      </c>
      <c r="F300" s="39">
        <f t="shared" si="9"/>
        <v>16384834923</v>
      </c>
      <c r="G300" s="6"/>
      <c r="I300" s="46"/>
    </row>
    <row r="301" spans="2:9">
      <c r="B301" s="37">
        <v>43020</v>
      </c>
      <c r="C301" s="38">
        <v>22605688</v>
      </c>
      <c r="D301" s="38">
        <v>18154200</v>
      </c>
      <c r="E301" s="38">
        <v>40759888</v>
      </c>
      <c r="F301" s="39">
        <f t="shared" si="9"/>
        <v>16425594811</v>
      </c>
      <c r="G301" s="6"/>
      <c r="I301" s="46"/>
    </row>
    <row r="302" spans="2:9">
      <c r="B302" s="37">
        <v>43021</v>
      </c>
      <c r="C302" s="38">
        <v>22976625</v>
      </c>
      <c r="D302" s="38">
        <v>18939463</v>
      </c>
      <c r="E302" s="38">
        <v>41916088</v>
      </c>
      <c r="F302" s="39">
        <f t="shared" si="9"/>
        <v>16467510899</v>
      </c>
      <c r="G302" s="6"/>
      <c r="I302" s="46"/>
    </row>
    <row r="303" spans="2:9">
      <c r="B303" s="37">
        <v>43022</v>
      </c>
      <c r="C303" s="38">
        <v>18752912</v>
      </c>
      <c r="D303" s="38">
        <v>13883884</v>
      </c>
      <c r="E303" s="38">
        <v>32636796</v>
      </c>
      <c r="F303" s="39">
        <f t="shared" si="9"/>
        <v>16500147695</v>
      </c>
      <c r="G303" s="6"/>
      <c r="I303" s="46"/>
    </row>
    <row r="304" spans="2:9">
      <c r="B304" s="37">
        <v>43023</v>
      </c>
      <c r="C304" s="38">
        <v>19112624</v>
      </c>
      <c r="D304" s="38">
        <v>1953263</v>
      </c>
      <c r="E304" s="38">
        <v>21065886</v>
      </c>
      <c r="F304" s="39">
        <f t="shared" si="9"/>
        <v>16521213581</v>
      </c>
      <c r="G304" s="6"/>
      <c r="I304" s="46"/>
    </row>
    <row r="305" spans="2:9">
      <c r="B305" s="37">
        <v>43024</v>
      </c>
      <c r="C305" s="38">
        <v>27163238</v>
      </c>
      <c r="D305" s="38">
        <v>27194288</v>
      </c>
      <c r="E305" s="38">
        <v>54357525</v>
      </c>
      <c r="F305" s="39">
        <f t="shared" si="9"/>
        <v>16575571106</v>
      </c>
      <c r="G305" s="6"/>
      <c r="I305" s="46"/>
    </row>
    <row r="306" spans="2:9">
      <c r="B306" s="37">
        <v>43025</v>
      </c>
      <c r="C306" s="38">
        <v>22549075</v>
      </c>
      <c r="D306" s="38">
        <v>14136875</v>
      </c>
      <c r="E306" s="38">
        <v>36685950</v>
      </c>
      <c r="F306" s="39">
        <f t="shared" si="9"/>
        <v>16612257056</v>
      </c>
      <c r="G306" s="6"/>
      <c r="I306" s="46"/>
    </row>
    <row r="307" spans="2:9">
      <c r="B307" s="37">
        <v>43026</v>
      </c>
      <c r="C307" s="38">
        <v>31328775</v>
      </c>
      <c r="D307" s="38">
        <v>25149512</v>
      </c>
      <c r="E307" s="38">
        <v>56478287</v>
      </c>
      <c r="F307" s="39">
        <f t="shared" si="9"/>
        <v>16668735343</v>
      </c>
      <c r="G307" s="6"/>
      <c r="I307" s="46"/>
    </row>
    <row r="308" spans="2:9">
      <c r="B308" s="37">
        <v>43027</v>
      </c>
      <c r="C308" s="38">
        <v>28923100</v>
      </c>
      <c r="D308" s="38">
        <v>9374225</v>
      </c>
      <c r="E308" s="38">
        <v>38297325</v>
      </c>
      <c r="F308" s="39">
        <f t="shared" si="9"/>
        <v>16707032668</v>
      </c>
      <c r="G308" s="6"/>
      <c r="I308" s="46"/>
    </row>
    <row r="309" spans="2:9">
      <c r="B309" s="37">
        <v>43028</v>
      </c>
      <c r="C309" s="38">
        <v>13791200</v>
      </c>
      <c r="D309" s="38">
        <v>11374825</v>
      </c>
      <c r="E309" s="38">
        <v>25166025</v>
      </c>
      <c r="F309" s="39">
        <f t="shared" si="9"/>
        <v>16732198693</v>
      </c>
      <c r="G309" s="6"/>
      <c r="I309" s="46"/>
    </row>
    <row r="310" spans="2:9">
      <c r="B310" s="37">
        <v>43029</v>
      </c>
      <c r="C310" s="38">
        <v>27592363</v>
      </c>
      <c r="D310" s="38">
        <v>17263738</v>
      </c>
      <c r="E310" s="38">
        <v>44856100</v>
      </c>
      <c r="F310" s="39">
        <f t="shared" si="9"/>
        <v>16777054793</v>
      </c>
      <c r="G310" s="6"/>
      <c r="I310" s="46"/>
    </row>
    <row r="311" spans="2:9">
      <c r="B311" s="37">
        <v>43030</v>
      </c>
      <c r="C311" s="38">
        <v>17362840</v>
      </c>
      <c r="D311" s="38">
        <v>2202900</v>
      </c>
      <c r="E311" s="38">
        <v>19565740</v>
      </c>
      <c r="F311" s="39">
        <f t="shared" si="9"/>
        <v>16796620533</v>
      </c>
      <c r="G311" s="6"/>
      <c r="I311" s="46"/>
    </row>
    <row r="312" spans="2:9">
      <c r="B312" s="37">
        <v>43031</v>
      </c>
      <c r="C312" s="38">
        <v>16786263</v>
      </c>
      <c r="D312" s="38">
        <v>13174438</v>
      </c>
      <c r="E312" s="38">
        <v>29960700</v>
      </c>
      <c r="F312" s="39">
        <f t="shared" si="9"/>
        <v>16826581233</v>
      </c>
      <c r="G312" s="6"/>
      <c r="I312" s="46"/>
    </row>
    <row r="313" spans="2:9">
      <c r="B313" s="37">
        <v>43032</v>
      </c>
      <c r="C313" s="38">
        <v>24432825</v>
      </c>
      <c r="D313" s="38">
        <v>16120475</v>
      </c>
      <c r="E313" s="38">
        <v>40553300</v>
      </c>
      <c r="F313" s="39">
        <f t="shared" si="9"/>
        <v>16867134533</v>
      </c>
      <c r="G313" s="6"/>
      <c r="I313" s="46"/>
    </row>
    <row r="314" spans="2:9">
      <c r="B314" s="37">
        <v>43033</v>
      </c>
      <c r="C314" s="38">
        <v>17938453</v>
      </c>
      <c r="D314" s="38">
        <v>25425663</v>
      </c>
      <c r="E314" s="38">
        <v>43364115</v>
      </c>
      <c r="F314" s="39">
        <f t="shared" si="9"/>
        <v>16910498648</v>
      </c>
      <c r="G314" s="6"/>
      <c r="I314" s="46"/>
    </row>
    <row r="315" spans="2:9">
      <c r="B315" s="37">
        <v>43034</v>
      </c>
      <c r="C315" s="38">
        <v>13403338</v>
      </c>
      <c r="D315" s="38">
        <v>25583538</v>
      </c>
      <c r="E315" s="38">
        <v>38986875</v>
      </c>
      <c r="F315" s="39">
        <f t="shared" si="9"/>
        <v>16949485523</v>
      </c>
      <c r="G315" s="6"/>
      <c r="I315" s="46"/>
    </row>
    <row r="316" spans="2:9">
      <c r="B316" s="37">
        <v>43035</v>
      </c>
      <c r="C316" s="38">
        <v>14063963</v>
      </c>
      <c r="D316" s="38">
        <v>14814275</v>
      </c>
      <c r="E316" s="38">
        <v>28878238</v>
      </c>
      <c r="F316" s="39">
        <f t="shared" si="9"/>
        <v>16978363761</v>
      </c>
      <c r="G316" s="6"/>
      <c r="I316" s="46"/>
    </row>
    <row r="317" spans="2:9">
      <c r="B317" s="37">
        <v>43036</v>
      </c>
      <c r="C317" s="38">
        <v>26863988</v>
      </c>
      <c r="D317" s="38">
        <v>9805775</v>
      </c>
      <c r="E317" s="38">
        <v>36669763</v>
      </c>
      <c r="F317" s="39">
        <f t="shared" si="9"/>
        <v>17015033524</v>
      </c>
      <c r="G317" s="6"/>
      <c r="I317" s="46"/>
    </row>
    <row r="318" spans="2:9">
      <c r="B318" s="37">
        <v>43037</v>
      </c>
      <c r="C318" s="38">
        <v>26589350</v>
      </c>
      <c r="D318" s="38">
        <v>1529500</v>
      </c>
      <c r="E318" s="38">
        <v>28118850</v>
      </c>
      <c r="F318" s="39">
        <f t="shared" si="9"/>
        <v>17043152374</v>
      </c>
      <c r="G318" s="6"/>
      <c r="I318" s="46"/>
    </row>
    <row r="319" spans="2:9">
      <c r="B319" s="37">
        <v>43038</v>
      </c>
      <c r="C319" s="38">
        <v>22763838</v>
      </c>
      <c r="D319" s="38">
        <v>20131450</v>
      </c>
      <c r="E319" s="38">
        <v>42895288</v>
      </c>
      <c r="F319" s="39">
        <f t="shared" si="9"/>
        <v>17086047662</v>
      </c>
      <c r="G319" s="6"/>
      <c r="I319" s="46"/>
    </row>
    <row r="320" spans="2:9">
      <c r="B320" s="37">
        <v>43039</v>
      </c>
      <c r="C320" s="38">
        <v>14789163</v>
      </c>
      <c r="D320" s="38">
        <v>37592226</v>
      </c>
      <c r="E320" s="38">
        <v>52381389</v>
      </c>
      <c r="F320" s="39">
        <f t="shared" si="9"/>
        <v>17138429051</v>
      </c>
      <c r="G320" s="39">
        <f>F320-F286</f>
        <v>1251230981</v>
      </c>
      <c r="I320" s="46"/>
    </row>
    <row r="321" spans="2:9">
      <c r="B321" s="37" t="s">
        <v>7</v>
      </c>
      <c r="C321" s="38">
        <f>SUM(C290:C320)</f>
        <v>723838008</v>
      </c>
      <c r="D321" s="38">
        <f>SUM(D290:D320)</f>
        <v>527392980</v>
      </c>
      <c r="E321" s="38">
        <f>C321+D321</f>
        <v>1251230988</v>
      </c>
      <c r="F321" s="39"/>
      <c r="G321" s="39"/>
      <c r="I321" s="46"/>
    </row>
    <row r="322" spans="2:9">
      <c r="B322" s="46"/>
      <c r="C322" s="42"/>
      <c r="D322" s="42"/>
      <c r="E322" s="42"/>
      <c r="F322" s="40"/>
      <c r="G322" s="40"/>
      <c r="I322" s="46"/>
    </row>
    <row r="323" spans="2:9">
      <c r="B323" s="57" t="s">
        <v>18</v>
      </c>
      <c r="C323" s="57"/>
      <c r="D323" s="57"/>
      <c r="E323" s="57"/>
      <c r="F323" s="57"/>
      <c r="G323" s="57"/>
      <c r="I323" s="46"/>
    </row>
    <row r="324" spans="2:9">
      <c r="B324" s="37">
        <v>43040</v>
      </c>
      <c r="C324" s="38">
        <v>23569998</v>
      </c>
      <c r="D324" s="38">
        <v>18808703</v>
      </c>
      <c r="E324" s="38">
        <v>42378701</v>
      </c>
      <c r="F324" s="39">
        <f>E324+F320</f>
        <v>17180807752</v>
      </c>
      <c r="G324" s="6"/>
      <c r="I324" s="46"/>
    </row>
    <row r="325" spans="2:9">
      <c r="B325" s="37">
        <v>43041</v>
      </c>
      <c r="C325" s="38">
        <v>21151638</v>
      </c>
      <c r="D325" s="38">
        <v>9325663</v>
      </c>
      <c r="E325" s="38">
        <v>30477300</v>
      </c>
      <c r="F325" s="39">
        <f t="shared" si="9"/>
        <v>17211285052</v>
      </c>
      <c r="G325" s="6"/>
      <c r="I325" s="46"/>
    </row>
    <row r="326" spans="2:9">
      <c r="B326" s="37">
        <v>43042</v>
      </c>
      <c r="C326" s="38">
        <v>15205838</v>
      </c>
      <c r="D326" s="38">
        <v>17605000</v>
      </c>
      <c r="E326" s="38">
        <v>32810838</v>
      </c>
      <c r="F326" s="39">
        <f t="shared" si="9"/>
        <v>17244095890</v>
      </c>
      <c r="G326" s="6"/>
      <c r="I326" s="46"/>
    </row>
    <row r="327" spans="2:9">
      <c r="B327" s="37">
        <v>43043</v>
      </c>
      <c r="C327" s="38">
        <v>27923788</v>
      </c>
      <c r="D327" s="38">
        <v>9560910</v>
      </c>
      <c r="E327" s="38">
        <v>37484698</v>
      </c>
      <c r="F327" s="39">
        <f t="shared" si="9"/>
        <v>17281580588</v>
      </c>
      <c r="G327" s="6"/>
      <c r="I327" s="46"/>
    </row>
    <row r="328" spans="2:9">
      <c r="B328" s="37">
        <v>43044</v>
      </c>
      <c r="C328" s="38">
        <v>14053087</v>
      </c>
      <c r="D328" s="38">
        <v>17793388</v>
      </c>
      <c r="E328" s="38">
        <v>31846474</v>
      </c>
      <c r="F328" s="39">
        <f t="shared" si="9"/>
        <v>17313427062</v>
      </c>
      <c r="G328" s="6"/>
      <c r="I328" s="46"/>
    </row>
    <row r="329" spans="2:9">
      <c r="B329" s="37">
        <v>43045</v>
      </c>
      <c r="C329" s="38">
        <v>19737800</v>
      </c>
      <c r="D329" s="38">
        <v>27030926</v>
      </c>
      <c r="E329" s="38">
        <v>46768726</v>
      </c>
      <c r="F329" s="39">
        <f t="shared" si="9"/>
        <v>17360195788</v>
      </c>
      <c r="G329" s="6"/>
      <c r="I329" s="46"/>
    </row>
    <row r="330" spans="2:9">
      <c r="B330" s="37">
        <v>43046</v>
      </c>
      <c r="C330" s="38">
        <v>21959225</v>
      </c>
      <c r="D330" s="38">
        <v>8128213</v>
      </c>
      <c r="E330" s="38">
        <v>30087438</v>
      </c>
      <c r="F330" s="39">
        <f t="shared" si="9"/>
        <v>17390283226</v>
      </c>
      <c r="G330" s="6"/>
      <c r="I330" s="46"/>
    </row>
    <row r="331" spans="2:9">
      <c r="B331" s="37">
        <v>43047</v>
      </c>
      <c r="C331" s="38">
        <v>33721050</v>
      </c>
      <c r="D331" s="38">
        <v>29488113</v>
      </c>
      <c r="E331" s="38">
        <v>63209163</v>
      </c>
      <c r="F331" s="39">
        <f t="shared" si="9"/>
        <v>17453492389</v>
      </c>
      <c r="G331" s="6"/>
      <c r="I331" s="46"/>
    </row>
    <row r="332" spans="2:9">
      <c r="B332" s="37">
        <v>43048</v>
      </c>
      <c r="C332" s="38">
        <v>15213134</v>
      </c>
      <c r="D332" s="38">
        <v>4315674</v>
      </c>
      <c r="E332" s="38">
        <v>19528808</v>
      </c>
      <c r="F332" s="39">
        <f t="shared" si="9"/>
        <v>17473021197</v>
      </c>
      <c r="G332" s="6"/>
      <c r="I332" s="46"/>
    </row>
    <row r="333" spans="2:9">
      <c r="B333" s="37">
        <v>43049</v>
      </c>
      <c r="C333" s="38">
        <v>19638488</v>
      </c>
      <c r="D333" s="38">
        <v>23208413</v>
      </c>
      <c r="E333" s="38">
        <v>42846900</v>
      </c>
      <c r="F333" s="39">
        <f t="shared" si="9"/>
        <v>17515868097</v>
      </c>
      <c r="G333" s="6"/>
      <c r="I333" s="46"/>
    </row>
    <row r="334" spans="2:9">
      <c r="B334" s="37">
        <v>43050</v>
      </c>
      <c r="C334" s="38">
        <v>30510250</v>
      </c>
      <c r="D334" s="38">
        <v>8141000</v>
      </c>
      <c r="E334" s="38">
        <v>38651250</v>
      </c>
      <c r="F334" s="39">
        <f t="shared" si="9"/>
        <v>17554519347</v>
      </c>
      <c r="G334" s="6"/>
      <c r="I334" s="46"/>
    </row>
    <row r="335" spans="2:9">
      <c r="B335" s="37">
        <v>43051</v>
      </c>
      <c r="C335" s="38">
        <v>19279976</v>
      </c>
      <c r="D335" s="38">
        <v>6523150</v>
      </c>
      <c r="E335" s="38">
        <v>25803126</v>
      </c>
      <c r="F335" s="39">
        <f t="shared" si="9"/>
        <v>17580322473</v>
      </c>
      <c r="G335" s="6"/>
      <c r="I335" s="46"/>
    </row>
    <row r="336" spans="2:9">
      <c r="B336" s="37">
        <v>43052</v>
      </c>
      <c r="C336" s="38">
        <v>18561288</v>
      </c>
      <c r="D336" s="38">
        <v>13625475</v>
      </c>
      <c r="E336" s="38">
        <v>32186763</v>
      </c>
      <c r="F336" s="39">
        <f t="shared" ref="F336:F387" si="10">E336+F335</f>
        <v>17612509236</v>
      </c>
      <c r="G336" s="6"/>
      <c r="I336" s="46"/>
    </row>
    <row r="337" spans="2:9">
      <c r="B337" s="37">
        <v>43053</v>
      </c>
      <c r="C337" s="38">
        <v>22629325</v>
      </c>
      <c r="D337" s="38">
        <v>31465976</v>
      </c>
      <c r="E337" s="38">
        <v>54095301</v>
      </c>
      <c r="F337" s="39">
        <f t="shared" si="10"/>
        <v>17666604537</v>
      </c>
      <c r="G337" s="6"/>
      <c r="I337" s="46"/>
    </row>
    <row r="338" spans="2:9">
      <c r="B338" s="37">
        <v>43054</v>
      </c>
      <c r="C338" s="38">
        <v>16667788</v>
      </c>
      <c r="D338" s="38">
        <v>15387400</v>
      </c>
      <c r="E338" s="38">
        <v>32055188</v>
      </c>
      <c r="F338" s="39">
        <f t="shared" si="10"/>
        <v>17698659725</v>
      </c>
      <c r="G338" s="6"/>
      <c r="I338" s="46"/>
    </row>
    <row r="339" spans="2:9">
      <c r="B339" s="37">
        <v>43055</v>
      </c>
      <c r="C339" s="38">
        <v>22276976</v>
      </c>
      <c r="D339" s="38">
        <v>21275757</v>
      </c>
      <c r="E339" s="38">
        <v>43552733</v>
      </c>
      <c r="F339" s="39">
        <f t="shared" si="10"/>
        <v>17742212458</v>
      </c>
      <c r="G339" s="6"/>
      <c r="I339" s="46"/>
    </row>
    <row r="340" spans="2:9">
      <c r="B340" s="37">
        <v>43056</v>
      </c>
      <c r="C340" s="38">
        <v>10609550</v>
      </c>
      <c r="D340" s="38">
        <v>10289493</v>
      </c>
      <c r="E340" s="38">
        <v>20899043</v>
      </c>
      <c r="F340" s="39">
        <f t="shared" si="10"/>
        <v>17763111501</v>
      </c>
      <c r="G340" s="6"/>
      <c r="I340" s="46"/>
    </row>
    <row r="341" spans="2:9">
      <c r="B341" s="37">
        <v>43057</v>
      </c>
      <c r="C341" s="38">
        <v>36096938</v>
      </c>
      <c r="D341" s="38">
        <v>5953762</v>
      </c>
      <c r="E341" s="38">
        <v>42050700</v>
      </c>
      <c r="F341" s="39">
        <f t="shared" si="10"/>
        <v>17805162201</v>
      </c>
      <c r="G341" s="6"/>
      <c r="I341" s="46"/>
    </row>
    <row r="342" spans="2:9">
      <c r="B342" s="37">
        <v>43058</v>
      </c>
      <c r="C342" s="38">
        <v>19357550</v>
      </c>
      <c r="D342" s="38">
        <v>2210688</v>
      </c>
      <c r="E342" s="38">
        <v>21568238</v>
      </c>
      <c r="F342" s="39">
        <f t="shared" si="10"/>
        <v>17826730439</v>
      </c>
      <c r="G342" s="6"/>
      <c r="I342" s="46"/>
    </row>
    <row r="343" spans="2:9">
      <c r="B343" s="37">
        <v>43059</v>
      </c>
      <c r="C343" s="38">
        <v>26450388</v>
      </c>
      <c r="D343" s="38">
        <v>12937128</v>
      </c>
      <c r="E343" s="38">
        <v>39387515</v>
      </c>
      <c r="F343" s="39">
        <f t="shared" si="10"/>
        <v>17866117954</v>
      </c>
      <c r="G343" s="6"/>
      <c r="I343" s="46"/>
    </row>
    <row r="344" spans="2:9">
      <c r="B344" s="37">
        <v>43060</v>
      </c>
      <c r="C344" s="38">
        <v>28135675</v>
      </c>
      <c r="D344" s="38">
        <v>11973265</v>
      </c>
      <c r="E344" s="38">
        <v>40108940</v>
      </c>
      <c r="F344" s="39">
        <f t="shared" si="10"/>
        <v>17906226894</v>
      </c>
      <c r="G344" s="6"/>
      <c r="I344" s="46"/>
    </row>
    <row r="345" spans="2:9">
      <c r="B345" s="37">
        <v>43061</v>
      </c>
      <c r="C345" s="38">
        <v>6530825</v>
      </c>
      <c r="D345" s="38">
        <v>20058413</v>
      </c>
      <c r="E345" s="38">
        <v>26589238</v>
      </c>
      <c r="F345" s="39">
        <f t="shared" si="10"/>
        <v>17932816132</v>
      </c>
      <c r="G345" s="6"/>
      <c r="I345" s="46"/>
    </row>
    <row r="346" spans="2:9">
      <c r="B346" s="37">
        <v>43062</v>
      </c>
      <c r="C346" s="38">
        <v>10908538</v>
      </c>
      <c r="D346" s="38">
        <v>16242763</v>
      </c>
      <c r="E346" s="38">
        <v>27151300</v>
      </c>
      <c r="F346" s="39">
        <f t="shared" si="10"/>
        <v>17959967432</v>
      </c>
      <c r="G346" s="6"/>
      <c r="I346" s="46"/>
    </row>
    <row r="347" spans="2:9">
      <c r="B347" s="37">
        <v>43063</v>
      </c>
      <c r="C347" s="38">
        <v>14662325</v>
      </c>
      <c r="D347" s="38">
        <v>6638000</v>
      </c>
      <c r="E347" s="38">
        <v>21300325</v>
      </c>
      <c r="F347" s="39">
        <f t="shared" si="10"/>
        <v>17981267757</v>
      </c>
      <c r="G347" s="6"/>
      <c r="I347" s="46"/>
    </row>
    <row r="348" spans="2:9">
      <c r="B348" s="37">
        <v>43064</v>
      </c>
      <c r="C348" s="38">
        <v>18352775</v>
      </c>
      <c r="D348" s="38">
        <v>30932875</v>
      </c>
      <c r="E348" s="38">
        <v>49285650</v>
      </c>
      <c r="F348" s="39">
        <f t="shared" si="10"/>
        <v>18030553407</v>
      </c>
      <c r="G348" s="6"/>
      <c r="I348" s="46"/>
    </row>
    <row r="349" spans="2:9">
      <c r="B349" s="37">
        <v>43065</v>
      </c>
      <c r="C349" s="38">
        <v>12099763</v>
      </c>
      <c r="D349" s="38">
        <v>2955225</v>
      </c>
      <c r="E349" s="38">
        <v>15054988</v>
      </c>
      <c r="F349" s="39">
        <f t="shared" si="10"/>
        <v>18045608395</v>
      </c>
      <c r="G349" s="6"/>
      <c r="I349" s="46"/>
    </row>
    <row r="350" spans="2:9">
      <c r="B350" s="37">
        <v>43066</v>
      </c>
      <c r="C350" s="38">
        <v>23413513</v>
      </c>
      <c r="D350" s="38">
        <v>17206725</v>
      </c>
      <c r="E350" s="38">
        <v>40620238</v>
      </c>
      <c r="F350" s="39">
        <f t="shared" si="10"/>
        <v>18086228633</v>
      </c>
      <c r="G350" s="6"/>
      <c r="I350" s="46"/>
    </row>
    <row r="351" spans="2:9">
      <c r="B351" s="37">
        <v>43067</v>
      </c>
      <c r="C351" s="38">
        <v>38068413</v>
      </c>
      <c r="D351" s="38">
        <v>23215388</v>
      </c>
      <c r="E351" s="38">
        <v>61283801</v>
      </c>
      <c r="F351" s="39">
        <f t="shared" si="10"/>
        <v>18147512434</v>
      </c>
      <c r="G351" s="6"/>
      <c r="I351" s="46"/>
    </row>
    <row r="352" spans="2:9">
      <c r="B352" s="37">
        <v>43068</v>
      </c>
      <c r="C352" s="38">
        <v>15709650</v>
      </c>
      <c r="D352" s="38">
        <v>29639601</v>
      </c>
      <c r="E352" s="38">
        <v>45349251</v>
      </c>
      <c r="F352" s="39">
        <f t="shared" si="10"/>
        <v>18192861685</v>
      </c>
      <c r="G352" s="6"/>
      <c r="I352" s="46"/>
    </row>
    <row r="353" spans="2:9">
      <c r="B353" s="37">
        <v>43069</v>
      </c>
      <c r="C353" s="38">
        <v>14396613</v>
      </c>
      <c r="D353" s="38">
        <v>15771700</v>
      </c>
      <c r="E353" s="38">
        <v>30168313</v>
      </c>
      <c r="F353" s="39">
        <f t="shared" si="10"/>
        <v>18223029998</v>
      </c>
      <c r="G353" s="39">
        <f>F353-F320</f>
        <v>1084600947</v>
      </c>
      <c r="I353" s="46"/>
    </row>
    <row r="354" spans="2:9">
      <c r="B354" s="37" t="s">
        <v>7</v>
      </c>
      <c r="C354" s="38">
        <f>SUM(C324:C353)</f>
        <v>616892165</v>
      </c>
      <c r="D354" s="38">
        <f>SUM(D324:D353)</f>
        <v>467708787</v>
      </c>
      <c r="E354" s="38">
        <f>SUM(C354+D354)</f>
        <v>1084600952</v>
      </c>
      <c r="F354" s="39"/>
      <c r="G354" s="39"/>
      <c r="I354" s="46"/>
    </row>
    <row r="355" spans="2:9">
      <c r="B355" s="46"/>
      <c r="C355" s="42"/>
      <c r="D355" s="42"/>
      <c r="E355" s="42"/>
      <c r="F355" s="40"/>
      <c r="G355" s="40"/>
      <c r="I355" s="46"/>
    </row>
    <row r="356" spans="2:9">
      <c r="B356" s="57" t="s">
        <v>21</v>
      </c>
      <c r="C356" s="57"/>
      <c r="D356" s="57"/>
      <c r="E356" s="57"/>
      <c r="F356" s="57"/>
      <c r="G356" s="57"/>
      <c r="I356" s="46"/>
    </row>
    <row r="357" spans="2:9">
      <c r="B357" s="37">
        <v>43070</v>
      </c>
      <c r="C357" s="38">
        <v>25407887</v>
      </c>
      <c r="D357" s="38">
        <v>13194326</v>
      </c>
      <c r="E357" s="38">
        <v>38602212</v>
      </c>
      <c r="F357" s="39">
        <f>E357+F353</f>
        <v>18261632210</v>
      </c>
      <c r="G357" s="6"/>
      <c r="I357" s="46"/>
    </row>
    <row r="358" spans="2:9">
      <c r="B358" s="37">
        <v>43071</v>
      </c>
      <c r="C358" s="38">
        <v>12841850</v>
      </c>
      <c r="D358" s="38">
        <v>8869263</v>
      </c>
      <c r="E358" s="38">
        <v>21711113</v>
      </c>
      <c r="F358" s="39">
        <f t="shared" si="10"/>
        <v>18283343323</v>
      </c>
      <c r="G358" s="6"/>
      <c r="I358" s="46"/>
    </row>
    <row r="359" spans="2:9">
      <c r="B359" s="37">
        <v>43072</v>
      </c>
      <c r="C359" s="38">
        <v>10819725</v>
      </c>
      <c r="D359" s="38">
        <v>1042388</v>
      </c>
      <c r="E359" s="38">
        <v>11862113</v>
      </c>
      <c r="F359" s="39">
        <f t="shared" si="10"/>
        <v>18295205436</v>
      </c>
      <c r="G359" s="6"/>
      <c r="I359" s="46"/>
    </row>
    <row r="360" spans="2:9">
      <c r="B360" s="37">
        <v>43073</v>
      </c>
      <c r="C360" s="38">
        <v>20201038</v>
      </c>
      <c r="D360" s="38">
        <v>17142726</v>
      </c>
      <c r="E360" s="38">
        <v>37343763</v>
      </c>
      <c r="F360" s="39">
        <f t="shared" si="10"/>
        <v>18332549199</v>
      </c>
      <c r="G360" s="6"/>
      <c r="I360" s="46"/>
    </row>
    <row r="361" spans="2:9">
      <c r="B361" s="37">
        <v>43074</v>
      </c>
      <c r="C361" s="38">
        <v>22241275</v>
      </c>
      <c r="D361" s="38">
        <v>11670964</v>
      </c>
      <c r="E361" s="38">
        <v>33912239</v>
      </c>
      <c r="F361" s="39">
        <f t="shared" si="10"/>
        <v>18366461438</v>
      </c>
      <c r="G361" s="6"/>
      <c r="I361" s="46"/>
    </row>
    <row r="362" spans="2:9">
      <c r="B362" s="37">
        <v>43075</v>
      </c>
      <c r="C362" s="38">
        <v>12076310</v>
      </c>
      <c r="D362" s="38">
        <v>23706288</v>
      </c>
      <c r="E362" s="38">
        <v>35782597</v>
      </c>
      <c r="F362" s="39">
        <f t="shared" si="10"/>
        <v>18402244035</v>
      </c>
      <c r="G362" s="6"/>
      <c r="I362" s="46"/>
    </row>
    <row r="363" spans="2:9">
      <c r="B363" s="37">
        <v>43076</v>
      </c>
      <c r="C363" s="38">
        <v>9493838</v>
      </c>
      <c r="D363" s="38">
        <v>5794513</v>
      </c>
      <c r="E363" s="38">
        <v>15288350</v>
      </c>
      <c r="F363" s="39">
        <f t="shared" si="10"/>
        <v>18417532385</v>
      </c>
      <c r="G363" s="6"/>
      <c r="I363" s="46"/>
    </row>
    <row r="364" spans="2:9">
      <c r="B364" s="37">
        <v>43077</v>
      </c>
      <c r="C364" s="38">
        <v>21345150</v>
      </c>
      <c r="D364" s="38">
        <v>22299113</v>
      </c>
      <c r="E364" s="38">
        <v>43644263</v>
      </c>
      <c r="F364" s="39">
        <f t="shared" si="10"/>
        <v>18461176648</v>
      </c>
      <c r="G364" s="6"/>
      <c r="I364" s="46"/>
    </row>
    <row r="365" spans="2:9">
      <c r="B365" s="37">
        <v>43078</v>
      </c>
      <c r="C365" s="38">
        <v>26307150</v>
      </c>
      <c r="D365" s="38">
        <v>13255900</v>
      </c>
      <c r="E365" s="38">
        <v>39563050</v>
      </c>
      <c r="F365" s="39">
        <f t="shared" si="10"/>
        <v>18500739698</v>
      </c>
      <c r="G365" s="6"/>
      <c r="I365" s="46"/>
    </row>
    <row r="366" spans="2:9">
      <c r="B366" s="37">
        <v>43079</v>
      </c>
      <c r="C366" s="38">
        <v>14751888</v>
      </c>
      <c r="D366" s="38">
        <v>3181413</v>
      </c>
      <c r="E366" s="38">
        <v>17933300</v>
      </c>
      <c r="F366" s="39">
        <f t="shared" si="10"/>
        <v>18518672998</v>
      </c>
      <c r="G366" s="6"/>
      <c r="I366" s="46"/>
    </row>
    <row r="367" spans="2:9">
      <c r="B367" s="37">
        <v>43080</v>
      </c>
      <c r="C367" s="38">
        <v>25260688</v>
      </c>
      <c r="D367" s="38">
        <v>22444189</v>
      </c>
      <c r="E367" s="38">
        <v>47704877</v>
      </c>
      <c r="F367" s="39">
        <f t="shared" si="10"/>
        <v>18566377875</v>
      </c>
      <c r="G367" s="6"/>
      <c r="I367" s="46"/>
    </row>
    <row r="368" spans="2:9">
      <c r="B368" s="37">
        <v>43081</v>
      </c>
      <c r="C368" s="38">
        <v>17537675</v>
      </c>
      <c r="D368" s="38">
        <v>16356975</v>
      </c>
      <c r="E368" s="38">
        <v>33894650</v>
      </c>
      <c r="F368" s="39">
        <f t="shared" si="10"/>
        <v>18600272525</v>
      </c>
      <c r="G368" s="6"/>
      <c r="I368" s="46"/>
    </row>
    <row r="369" spans="2:9">
      <c r="B369" s="37">
        <v>43082</v>
      </c>
      <c r="C369" s="38">
        <v>15301099</v>
      </c>
      <c r="D369" s="38">
        <v>13730811</v>
      </c>
      <c r="E369" s="38">
        <v>29031910</v>
      </c>
      <c r="F369" s="39">
        <f t="shared" si="10"/>
        <v>18629304435</v>
      </c>
      <c r="G369" s="6"/>
      <c r="I369" s="46"/>
    </row>
    <row r="370" spans="2:9">
      <c r="B370" s="37">
        <v>43083</v>
      </c>
      <c r="C370" s="38">
        <v>26304125</v>
      </c>
      <c r="D370" s="38">
        <v>17718313</v>
      </c>
      <c r="E370" s="38">
        <v>44022438</v>
      </c>
      <c r="F370" s="39">
        <f t="shared" si="10"/>
        <v>18673326873</v>
      </c>
      <c r="G370" s="6"/>
      <c r="I370" s="46"/>
    </row>
    <row r="371" spans="2:9">
      <c r="B371" s="37">
        <v>43084</v>
      </c>
      <c r="C371" s="38">
        <v>11878125</v>
      </c>
      <c r="D371" s="38">
        <v>14311763</v>
      </c>
      <c r="E371" s="38">
        <v>26189888</v>
      </c>
      <c r="F371" s="39">
        <f t="shared" si="10"/>
        <v>18699516761</v>
      </c>
      <c r="G371" s="6"/>
      <c r="I371" s="46"/>
    </row>
    <row r="372" spans="2:9">
      <c r="B372" s="37">
        <v>43085</v>
      </c>
      <c r="C372" s="38">
        <v>10777638</v>
      </c>
      <c r="D372" s="38">
        <v>31362275</v>
      </c>
      <c r="E372" s="38">
        <v>42139913</v>
      </c>
      <c r="F372" s="39">
        <f t="shared" si="10"/>
        <v>18741656674</v>
      </c>
      <c r="G372" s="6"/>
      <c r="I372" s="46"/>
    </row>
    <row r="373" spans="2:9">
      <c r="B373" s="37">
        <v>43086</v>
      </c>
      <c r="C373" s="38">
        <v>14387711</v>
      </c>
      <c r="D373" s="38">
        <v>1201726</v>
      </c>
      <c r="E373" s="38">
        <v>15589437</v>
      </c>
      <c r="F373" s="39">
        <f t="shared" si="10"/>
        <v>18757246111</v>
      </c>
      <c r="G373" s="6"/>
      <c r="I373" s="46"/>
    </row>
    <row r="374" spans="2:9">
      <c r="B374" s="37">
        <v>43087</v>
      </c>
      <c r="C374" s="38">
        <v>34441887</v>
      </c>
      <c r="D374" s="38">
        <v>16787525</v>
      </c>
      <c r="E374" s="38">
        <v>51229412</v>
      </c>
      <c r="F374" s="39">
        <f t="shared" si="10"/>
        <v>18808475523</v>
      </c>
      <c r="G374" s="6"/>
      <c r="I374" s="46"/>
    </row>
    <row r="375" spans="2:9">
      <c r="B375" s="37">
        <v>43088</v>
      </c>
      <c r="C375" s="38">
        <v>9007263</v>
      </c>
      <c r="D375" s="38">
        <v>11408350</v>
      </c>
      <c r="E375" s="38">
        <v>20415613</v>
      </c>
      <c r="F375" s="39">
        <f t="shared" si="10"/>
        <v>18828891136</v>
      </c>
      <c r="G375" s="6"/>
      <c r="I375" s="46"/>
    </row>
    <row r="376" spans="2:9">
      <c r="B376" s="37">
        <v>43089</v>
      </c>
      <c r="C376" s="38">
        <v>16673825</v>
      </c>
      <c r="D376" s="38">
        <v>20801025</v>
      </c>
      <c r="E376" s="38">
        <v>37474850</v>
      </c>
      <c r="F376" s="39">
        <f t="shared" si="10"/>
        <v>18866365986</v>
      </c>
      <c r="G376" s="6"/>
      <c r="I376" s="46"/>
    </row>
    <row r="377" spans="2:9">
      <c r="B377" s="37">
        <v>43090</v>
      </c>
      <c r="C377" s="38">
        <v>20900175</v>
      </c>
      <c r="D377" s="38">
        <v>29219575</v>
      </c>
      <c r="E377" s="38">
        <v>50119750</v>
      </c>
      <c r="F377" s="39">
        <f t="shared" si="10"/>
        <v>18916485736</v>
      </c>
      <c r="G377" s="6"/>
      <c r="I377" s="46"/>
    </row>
    <row r="378" spans="2:9">
      <c r="B378" s="37">
        <v>43091</v>
      </c>
      <c r="C378" s="38">
        <v>15486185</v>
      </c>
      <c r="D378" s="38">
        <v>13541675</v>
      </c>
      <c r="E378" s="38">
        <v>29027860</v>
      </c>
      <c r="F378" s="39">
        <f t="shared" si="10"/>
        <v>18945513596</v>
      </c>
      <c r="G378" s="6"/>
      <c r="I378" s="46"/>
    </row>
    <row r="379" spans="2:9">
      <c r="B379" s="37">
        <v>43092</v>
      </c>
      <c r="C379" s="38">
        <v>11838398</v>
      </c>
      <c r="D379" s="38">
        <v>12651535</v>
      </c>
      <c r="E379" s="38">
        <v>24489933</v>
      </c>
      <c r="F379" s="39">
        <f t="shared" si="10"/>
        <v>18970003529</v>
      </c>
      <c r="G379" s="6"/>
      <c r="I379" s="46"/>
    </row>
    <row r="380" spans="2:9">
      <c r="B380" s="37">
        <v>43093</v>
      </c>
      <c r="C380" s="38">
        <v>5908025</v>
      </c>
      <c r="D380" s="38">
        <v>1378175</v>
      </c>
      <c r="E380" s="38">
        <v>7286200</v>
      </c>
      <c r="F380" s="39">
        <f t="shared" si="10"/>
        <v>18977289729</v>
      </c>
      <c r="G380" s="6"/>
      <c r="I380" s="46"/>
    </row>
    <row r="381" spans="2:9">
      <c r="B381" s="37">
        <v>43094</v>
      </c>
      <c r="C381" s="38">
        <v>13158513</v>
      </c>
      <c r="D381" s="38">
        <v>8379963</v>
      </c>
      <c r="E381" s="38">
        <v>21538475</v>
      </c>
      <c r="F381" s="39">
        <f t="shared" si="10"/>
        <v>18998828204</v>
      </c>
      <c r="G381" s="6"/>
      <c r="I381" s="46"/>
    </row>
    <row r="382" spans="2:9">
      <c r="B382" s="37">
        <v>43095</v>
      </c>
      <c r="C382" s="38">
        <v>11402650</v>
      </c>
      <c r="D382" s="38">
        <v>19165121</v>
      </c>
      <c r="E382" s="38">
        <v>30567771</v>
      </c>
      <c r="F382" s="39">
        <f t="shared" si="10"/>
        <v>19029395975</v>
      </c>
      <c r="G382" s="6"/>
      <c r="I382" s="46"/>
    </row>
    <row r="383" spans="2:9">
      <c r="B383" s="37">
        <v>43096</v>
      </c>
      <c r="C383" s="38">
        <v>12583288</v>
      </c>
      <c r="D383" s="38">
        <v>11001263</v>
      </c>
      <c r="E383" s="38">
        <v>23584551</v>
      </c>
      <c r="F383" s="39">
        <f t="shared" si="10"/>
        <v>19052980526</v>
      </c>
      <c r="G383" s="6"/>
      <c r="I383" s="46"/>
    </row>
    <row r="384" spans="2:9">
      <c r="B384" s="37">
        <v>43097</v>
      </c>
      <c r="C384" s="38">
        <v>21301550</v>
      </c>
      <c r="D384" s="38">
        <v>8747813</v>
      </c>
      <c r="E384" s="38">
        <v>30049363</v>
      </c>
      <c r="F384" s="39">
        <f t="shared" si="10"/>
        <v>19083029889</v>
      </c>
      <c r="G384" s="6"/>
      <c r="I384" s="46"/>
    </row>
    <row r="385" spans="2:9">
      <c r="B385" s="37">
        <v>43098</v>
      </c>
      <c r="C385" s="38">
        <v>24309224</v>
      </c>
      <c r="D385" s="38">
        <v>8668263</v>
      </c>
      <c r="E385" s="38">
        <v>32977487</v>
      </c>
      <c r="F385" s="39">
        <f t="shared" si="10"/>
        <v>19116007376</v>
      </c>
      <c r="G385" s="6"/>
      <c r="I385" s="46"/>
    </row>
    <row r="386" spans="2:9">
      <c r="B386" s="37">
        <v>43099</v>
      </c>
      <c r="C386" s="38">
        <v>13886700</v>
      </c>
      <c r="D386" s="38">
        <v>7342947</v>
      </c>
      <c r="E386" s="38">
        <v>21229647</v>
      </c>
      <c r="F386" s="39">
        <f t="shared" si="10"/>
        <v>19137237023</v>
      </c>
      <c r="G386" s="6"/>
      <c r="I386" s="46"/>
    </row>
    <row r="387" spans="2:9">
      <c r="B387" s="37">
        <v>43100</v>
      </c>
      <c r="C387" s="38">
        <v>3775363</v>
      </c>
      <c r="D387" s="38">
        <v>1222025</v>
      </c>
      <c r="E387" s="38">
        <v>4997387</v>
      </c>
      <c r="F387" s="39">
        <f t="shared" si="10"/>
        <v>19142234410</v>
      </c>
      <c r="G387" s="39">
        <f>F387-F353</f>
        <v>919204412</v>
      </c>
      <c r="I387" s="46"/>
    </row>
    <row r="388" spans="2:9">
      <c r="B388" s="1" t="s">
        <v>7</v>
      </c>
      <c r="C388" s="39">
        <f>SUM(C357:C387)</f>
        <v>511606218</v>
      </c>
      <c r="D388" s="39">
        <f>SUM(D357:D387)</f>
        <v>407598201</v>
      </c>
      <c r="E388" s="39">
        <f>C388+D388</f>
        <v>919204419</v>
      </c>
      <c r="F388" s="6"/>
      <c r="G388" s="6"/>
    </row>
  </sheetData>
  <mergeCells count="21">
    <mergeCell ref="B289:G289"/>
    <mergeCell ref="B323:G323"/>
    <mergeCell ref="B356:G356"/>
    <mergeCell ref="B171:G171"/>
    <mergeCell ref="I171:N171"/>
    <mergeCell ref="B195:G195"/>
    <mergeCell ref="I195:N195"/>
    <mergeCell ref="B224:G224"/>
    <mergeCell ref="B257:G257"/>
    <mergeCell ref="B70:G70"/>
    <mergeCell ref="I70:N70"/>
    <mergeCell ref="B104:G104"/>
    <mergeCell ref="I104:N104"/>
    <mergeCell ref="B137:G137"/>
    <mergeCell ref="I137:N137"/>
    <mergeCell ref="B4:G4"/>
    <mergeCell ref="I4:N4"/>
    <mergeCell ref="B6:G6"/>
    <mergeCell ref="I6:N6"/>
    <mergeCell ref="B39:G39"/>
    <mergeCell ref="I39:N3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V323"/>
  <sheetViews>
    <sheetView topLeftCell="B1" workbookViewId="0">
      <pane ySplit="5" topLeftCell="A201" activePane="bottomLeft" state="frozen"/>
      <selection activeCell="J25" sqref="J25"/>
      <selection pane="bottomLeft" activeCell="J25" sqref="J25"/>
    </sheetView>
  </sheetViews>
  <sheetFormatPr defaultRowHeight="15"/>
  <cols>
    <col min="2" max="2" width="10.7109375" bestFit="1" customWidth="1"/>
    <col min="4" max="4" width="11.42578125" bestFit="1" customWidth="1"/>
    <col min="6" max="6" width="12.28515625" bestFit="1" customWidth="1"/>
    <col min="7" max="7" width="14" bestFit="1" customWidth="1"/>
    <col min="9" max="9" width="10.7109375" bestFit="1" customWidth="1"/>
    <col min="10" max="10" width="10.42578125" bestFit="1" customWidth="1"/>
    <col min="11" max="11" width="11.42578125" bestFit="1" customWidth="1"/>
    <col min="13" max="13" width="12.28515625" bestFit="1" customWidth="1"/>
    <col min="14" max="14" width="14" bestFit="1" customWidth="1"/>
    <col min="17" max="18" width="10.7109375" bestFit="1" customWidth="1"/>
  </cols>
  <sheetData>
    <row r="2" spans="2:15" ht="23.25">
      <c r="B2" s="53" t="s">
        <v>22</v>
      </c>
      <c r="I2" s="53" t="s">
        <v>23</v>
      </c>
    </row>
    <row r="3" spans="2:15" ht="23.25">
      <c r="B3" s="53"/>
      <c r="I3" s="53"/>
    </row>
    <row r="4" spans="2:15" ht="14.25" customHeight="1">
      <c r="B4" s="58">
        <v>2017</v>
      </c>
      <c r="C4" s="58"/>
      <c r="D4" s="58"/>
      <c r="E4" s="58"/>
      <c r="F4" s="58"/>
      <c r="G4" s="58"/>
      <c r="I4" s="59">
        <v>2018</v>
      </c>
      <c r="J4" s="59"/>
      <c r="K4" s="59"/>
      <c r="L4" s="59"/>
      <c r="M4" s="59"/>
      <c r="N4" s="59"/>
    </row>
    <row r="5" spans="2:1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I5" s="1" t="s">
        <v>0</v>
      </c>
      <c r="J5" s="1" t="s">
        <v>25</v>
      </c>
      <c r="K5" s="1" t="s">
        <v>26</v>
      </c>
      <c r="L5" s="1" t="s">
        <v>3</v>
      </c>
      <c r="M5" s="1" t="s">
        <v>4</v>
      </c>
      <c r="N5" s="1" t="s">
        <v>5</v>
      </c>
    </row>
    <row r="6" spans="2:15">
      <c r="B6" s="60" t="s">
        <v>6</v>
      </c>
      <c r="C6" s="60"/>
      <c r="D6" s="60"/>
      <c r="E6" s="60"/>
      <c r="F6" s="60"/>
      <c r="G6" s="60"/>
      <c r="I6" s="60" t="s">
        <v>24</v>
      </c>
      <c r="J6" s="60"/>
      <c r="K6" s="60"/>
      <c r="L6" s="60"/>
      <c r="M6" s="60"/>
      <c r="N6" s="60"/>
    </row>
    <row r="7" spans="2:15">
      <c r="B7" s="2">
        <v>42746</v>
      </c>
      <c r="C7" s="3">
        <v>25</v>
      </c>
      <c r="D7" s="3">
        <v>25</v>
      </c>
      <c r="E7" s="3">
        <v>50</v>
      </c>
      <c r="F7" s="3">
        <f>E7</f>
        <v>50</v>
      </c>
      <c r="G7" s="3"/>
      <c r="I7" s="2">
        <v>43306</v>
      </c>
      <c r="J7" s="4">
        <v>20</v>
      </c>
      <c r="K7" s="4">
        <v>20</v>
      </c>
      <c r="L7" s="4">
        <f>J7+K7</f>
        <v>40</v>
      </c>
      <c r="M7" s="5">
        <f>L7</f>
        <v>40</v>
      </c>
      <c r="N7" s="6"/>
      <c r="O7" s="8">
        <f t="shared" ref="O7:O18" si="0">M7-F7</f>
        <v>-10</v>
      </c>
    </row>
    <row r="8" spans="2:15">
      <c r="B8" s="2">
        <v>42747</v>
      </c>
      <c r="C8" s="3">
        <v>901</v>
      </c>
      <c r="D8" s="3">
        <v>899</v>
      </c>
      <c r="E8" s="4">
        <v>1800</v>
      </c>
      <c r="F8" s="4">
        <f>E8+F7</f>
        <v>1850</v>
      </c>
      <c r="G8" s="4"/>
      <c r="I8" s="2">
        <v>43307</v>
      </c>
      <c r="J8" s="3">
        <v>12</v>
      </c>
      <c r="K8" s="3">
        <v>12</v>
      </c>
      <c r="L8" s="4">
        <f t="shared" ref="L8:L13" si="1">J8+K8</f>
        <v>24</v>
      </c>
      <c r="M8" s="5">
        <f>L8+M7</f>
        <v>64</v>
      </c>
      <c r="N8" s="6"/>
      <c r="O8" s="8">
        <f t="shared" si="0"/>
        <v>-1786</v>
      </c>
    </row>
    <row r="9" spans="2:15">
      <c r="B9" s="2">
        <v>42748</v>
      </c>
      <c r="C9" s="3">
        <v>301</v>
      </c>
      <c r="D9" s="3">
        <v>301</v>
      </c>
      <c r="E9" s="3">
        <v>602</v>
      </c>
      <c r="F9" s="4">
        <f>E9+F8</f>
        <v>2452</v>
      </c>
      <c r="G9" s="3"/>
      <c r="I9" s="2">
        <v>43308</v>
      </c>
      <c r="J9" s="4">
        <v>56</v>
      </c>
      <c r="K9" s="4">
        <v>56</v>
      </c>
      <c r="L9" s="4">
        <f t="shared" si="1"/>
        <v>112</v>
      </c>
      <c r="M9" s="5">
        <f t="shared" ref="M9:M13" si="2">L9+M8</f>
        <v>176</v>
      </c>
      <c r="N9" s="6"/>
      <c r="O9" s="8">
        <f t="shared" si="0"/>
        <v>-2276</v>
      </c>
    </row>
    <row r="10" spans="2:15">
      <c r="B10" s="2">
        <v>42749</v>
      </c>
      <c r="C10" s="3">
        <v>165</v>
      </c>
      <c r="D10" s="3">
        <v>170</v>
      </c>
      <c r="E10" s="3">
        <v>335</v>
      </c>
      <c r="F10" s="4">
        <f t="shared" ref="F10:F73" si="3">E10+F9</f>
        <v>2787</v>
      </c>
      <c r="G10" s="3"/>
      <c r="I10" s="2">
        <v>43309</v>
      </c>
      <c r="J10" s="3">
        <v>220</v>
      </c>
      <c r="K10" s="3">
        <v>220</v>
      </c>
      <c r="L10" s="4">
        <f t="shared" si="1"/>
        <v>440</v>
      </c>
      <c r="M10" s="5">
        <f t="shared" si="2"/>
        <v>616</v>
      </c>
      <c r="N10" s="6"/>
      <c r="O10" s="8">
        <f t="shared" si="0"/>
        <v>-2171</v>
      </c>
    </row>
    <row r="11" spans="2:15">
      <c r="B11" s="2">
        <v>42750</v>
      </c>
      <c r="C11" s="3">
        <v>213</v>
      </c>
      <c r="D11" s="3">
        <v>213</v>
      </c>
      <c r="E11" s="3">
        <v>426</v>
      </c>
      <c r="F11" s="4">
        <f t="shared" si="3"/>
        <v>3213</v>
      </c>
      <c r="G11" s="3"/>
      <c r="I11" s="2">
        <v>43310</v>
      </c>
      <c r="J11" s="3">
        <v>30</v>
      </c>
      <c r="K11" s="3">
        <v>30</v>
      </c>
      <c r="L11" s="4">
        <f t="shared" si="1"/>
        <v>60</v>
      </c>
      <c r="M11" s="5">
        <f t="shared" si="2"/>
        <v>676</v>
      </c>
      <c r="N11" s="6"/>
      <c r="O11" s="8">
        <f t="shared" si="0"/>
        <v>-2537</v>
      </c>
    </row>
    <row r="12" spans="2:15">
      <c r="B12" s="2">
        <v>42751</v>
      </c>
      <c r="C12" s="3">
        <v>990</v>
      </c>
      <c r="D12" s="3">
        <v>991</v>
      </c>
      <c r="E12" s="4">
        <v>1981</v>
      </c>
      <c r="F12" s="4">
        <f t="shared" si="3"/>
        <v>5194</v>
      </c>
      <c r="G12" s="4"/>
      <c r="I12" s="2">
        <v>43311</v>
      </c>
      <c r="J12" s="6">
        <v>325</v>
      </c>
      <c r="K12" s="6">
        <v>324</v>
      </c>
      <c r="L12" s="4">
        <f t="shared" si="1"/>
        <v>649</v>
      </c>
      <c r="M12" s="5">
        <f t="shared" si="2"/>
        <v>1325</v>
      </c>
      <c r="N12" s="6"/>
      <c r="O12" s="8">
        <f t="shared" si="0"/>
        <v>-3869</v>
      </c>
    </row>
    <row r="13" spans="2:15">
      <c r="B13" s="2">
        <v>42752</v>
      </c>
      <c r="C13" s="3">
        <v>263</v>
      </c>
      <c r="D13" s="3">
        <v>113</v>
      </c>
      <c r="E13" s="3">
        <v>376</v>
      </c>
      <c r="F13" s="4">
        <f t="shared" si="3"/>
        <v>5570</v>
      </c>
      <c r="G13" s="3"/>
      <c r="H13" s="7"/>
      <c r="I13" s="2">
        <v>43312</v>
      </c>
      <c r="J13" s="6">
        <f>100+9</f>
        <v>109</v>
      </c>
      <c r="K13" s="6">
        <f>100+9</f>
        <v>109</v>
      </c>
      <c r="L13" s="4">
        <f t="shared" si="1"/>
        <v>218</v>
      </c>
      <c r="M13" s="5">
        <f t="shared" si="2"/>
        <v>1543</v>
      </c>
      <c r="N13" s="5">
        <f>M13</f>
        <v>1543</v>
      </c>
      <c r="O13" s="8">
        <f t="shared" si="0"/>
        <v>-4027</v>
      </c>
    </row>
    <row r="14" spans="2:15">
      <c r="B14" s="2">
        <v>42753</v>
      </c>
      <c r="C14" s="3">
        <v>587</v>
      </c>
      <c r="D14" s="3">
        <v>151</v>
      </c>
      <c r="E14" s="3">
        <v>738</v>
      </c>
      <c r="F14" s="4">
        <f t="shared" si="3"/>
        <v>6308</v>
      </c>
      <c r="G14" s="3"/>
      <c r="H14" s="7"/>
      <c r="I14" s="2">
        <v>43313</v>
      </c>
      <c r="J14" s="3">
        <f>100+24</f>
        <v>124</v>
      </c>
      <c r="K14" s="3">
        <f>100+100+28</f>
        <v>228</v>
      </c>
      <c r="L14" s="4">
        <f t="shared" ref="L14:L24" si="4">J14+K14</f>
        <v>352</v>
      </c>
      <c r="M14" s="5">
        <f t="shared" ref="M14:M24" si="5">L14+M13</f>
        <v>1895</v>
      </c>
      <c r="N14" s="6"/>
      <c r="O14" s="8">
        <f t="shared" si="0"/>
        <v>-4413</v>
      </c>
    </row>
    <row r="15" spans="2:15">
      <c r="B15" s="2">
        <v>42754</v>
      </c>
      <c r="C15" s="3">
        <v>848</v>
      </c>
      <c r="D15" s="3">
        <v>226</v>
      </c>
      <c r="E15" s="4">
        <v>1074</v>
      </c>
      <c r="F15" s="4">
        <f t="shared" si="3"/>
        <v>7382</v>
      </c>
      <c r="G15" s="4"/>
      <c r="H15" s="7"/>
      <c r="I15" s="2">
        <v>43314</v>
      </c>
      <c r="J15" s="3">
        <v>31</v>
      </c>
      <c r="K15" s="3">
        <v>31</v>
      </c>
      <c r="L15" s="4">
        <f t="shared" si="4"/>
        <v>62</v>
      </c>
      <c r="M15" s="5">
        <f t="shared" si="5"/>
        <v>1957</v>
      </c>
      <c r="N15" s="6"/>
      <c r="O15" s="8">
        <f t="shared" si="0"/>
        <v>-5425</v>
      </c>
    </row>
    <row r="16" spans="2:15">
      <c r="B16" s="2">
        <v>42755</v>
      </c>
      <c r="C16" s="3">
        <v>302</v>
      </c>
      <c r="D16" s="3">
        <v>172</v>
      </c>
      <c r="E16" s="3">
        <v>474</v>
      </c>
      <c r="F16" s="4">
        <f t="shared" si="3"/>
        <v>7856</v>
      </c>
      <c r="G16" s="3"/>
      <c r="H16" s="7"/>
      <c r="I16" s="2">
        <v>43315</v>
      </c>
      <c r="J16" s="3">
        <v>471</v>
      </c>
      <c r="K16" s="4">
        <v>577</v>
      </c>
      <c r="L16" s="4">
        <f t="shared" si="4"/>
        <v>1048</v>
      </c>
      <c r="M16" s="5">
        <f t="shared" si="5"/>
        <v>3005</v>
      </c>
      <c r="N16" s="6"/>
      <c r="O16" s="8">
        <f t="shared" si="0"/>
        <v>-4851</v>
      </c>
    </row>
    <row r="17" spans="2:16">
      <c r="B17" s="2">
        <v>42756</v>
      </c>
      <c r="C17" s="3">
        <v>453</v>
      </c>
      <c r="D17" s="3">
        <v>596</v>
      </c>
      <c r="E17" s="4">
        <v>1049</v>
      </c>
      <c r="F17" s="4">
        <f t="shared" si="3"/>
        <v>8905</v>
      </c>
      <c r="G17" s="4"/>
      <c r="H17" s="7"/>
      <c r="I17" s="2">
        <v>43316</v>
      </c>
      <c r="J17" s="3">
        <v>199</v>
      </c>
      <c r="K17" s="3">
        <v>224</v>
      </c>
      <c r="L17" s="4">
        <f t="shared" si="4"/>
        <v>423</v>
      </c>
      <c r="M17" s="5">
        <f t="shared" si="5"/>
        <v>3428</v>
      </c>
      <c r="N17" s="6"/>
      <c r="O17" s="8">
        <f t="shared" si="0"/>
        <v>-5477</v>
      </c>
    </row>
    <row r="18" spans="2:16">
      <c r="B18" s="2">
        <v>42757</v>
      </c>
      <c r="C18" s="3">
        <v>155</v>
      </c>
      <c r="D18" s="3">
        <v>166</v>
      </c>
      <c r="E18" s="3">
        <v>321</v>
      </c>
      <c r="F18" s="4">
        <f t="shared" si="3"/>
        <v>9226</v>
      </c>
      <c r="G18" s="3"/>
      <c r="H18" s="7"/>
      <c r="I18" s="2">
        <v>43317</v>
      </c>
      <c r="J18" s="3">
        <v>460</v>
      </c>
      <c r="K18" s="3">
        <v>556</v>
      </c>
      <c r="L18" s="4">
        <f t="shared" si="4"/>
        <v>1016</v>
      </c>
      <c r="M18" s="5">
        <f t="shared" si="5"/>
        <v>4444</v>
      </c>
      <c r="N18" s="6"/>
      <c r="O18" s="8">
        <f t="shared" si="0"/>
        <v>-4782</v>
      </c>
    </row>
    <row r="19" spans="2:16">
      <c r="B19" s="2">
        <v>42758</v>
      </c>
      <c r="C19" s="3">
        <v>127</v>
      </c>
      <c r="D19" s="3">
        <v>177</v>
      </c>
      <c r="E19" s="3">
        <v>304</v>
      </c>
      <c r="F19" s="4">
        <f t="shared" si="3"/>
        <v>9530</v>
      </c>
      <c r="G19" s="3"/>
      <c r="H19" s="7"/>
      <c r="I19" s="2">
        <v>43318</v>
      </c>
      <c r="J19" s="6">
        <v>371</v>
      </c>
      <c r="K19" s="6">
        <v>374</v>
      </c>
      <c r="L19" s="4">
        <f t="shared" si="4"/>
        <v>745</v>
      </c>
      <c r="M19" s="5">
        <f t="shared" si="5"/>
        <v>5189</v>
      </c>
      <c r="N19" s="6"/>
      <c r="O19" s="8">
        <f>M19-F19</f>
        <v>-4341</v>
      </c>
    </row>
    <row r="20" spans="2:16">
      <c r="B20" s="2">
        <v>42759</v>
      </c>
      <c r="C20" s="3">
        <v>523</v>
      </c>
      <c r="D20" s="3">
        <v>929</v>
      </c>
      <c r="E20" s="4">
        <v>1452</v>
      </c>
      <c r="F20" s="4">
        <f t="shared" si="3"/>
        <v>10982</v>
      </c>
      <c r="G20" s="4"/>
      <c r="H20" s="7"/>
      <c r="I20" s="2">
        <v>43319</v>
      </c>
      <c r="J20" s="6">
        <v>326</v>
      </c>
      <c r="K20" s="6">
        <v>414</v>
      </c>
      <c r="L20" s="6">
        <f t="shared" si="4"/>
        <v>740</v>
      </c>
      <c r="M20" s="5">
        <f t="shared" si="5"/>
        <v>5929</v>
      </c>
      <c r="N20" s="6"/>
      <c r="O20" s="8">
        <f t="shared" ref="O20:O24" si="6">M20-F20</f>
        <v>-5053</v>
      </c>
    </row>
    <row r="21" spans="2:16">
      <c r="B21" s="2">
        <v>42760</v>
      </c>
      <c r="C21" s="3">
        <v>695</v>
      </c>
      <c r="D21" s="3">
        <v>545</v>
      </c>
      <c r="E21" s="4">
        <v>1240</v>
      </c>
      <c r="F21" s="4">
        <f t="shared" si="3"/>
        <v>12222</v>
      </c>
      <c r="G21" s="4"/>
      <c r="H21" s="7"/>
      <c r="I21" s="2">
        <v>43320</v>
      </c>
      <c r="J21" s="6">
        <v>408</v>
      </c>
      <c r="K21" s="6">
        <v>407</v>
      </c>
      <c r="L21" s="6">
        <f t="shared" si="4"/>
        <v>815</v>
      </c>
      <c r="M21" s="5">
        <f t="shared" si="5"/>
        <v>6744</v>
      </c>
      <c r="N21" s="6"/>
      <c r="O21" s="8">
        <f t="shared" si="6"/>
        <v>-5478</v>
      </c>
    </row>
    <row r="22" spans="2:16">
      <c r="B22" s="2">
        <v>42761</v>
      </c>
      <c r="C22" s="3">
        <v>929</v>
      </c>
      <c r="D22" s="3">
        <v>962</v>
      </c>
      <c r="E22" s="4">
        <v>1891</v>
      </c>
      <c r="F22" s="4">
        <f t="shared" si="3"/>
        <v>14113</v>
      </c>
      <c r="G22" s="4"/>
      <c r="H22" s="7"/>
      <c r="I22" s="2">
        <v>43321</v>
      </c>
      <c r="J22" s="6">
        <v>846</v>
      </c>
      <c r="K22" s="6">
        <v>841</v>
      </c>
      <c r="L22" s="6">
        <f t="shared" si="4"/>
        <v>1687</v>
      </c>
      <c r="M22" s="5">
        <f t="shared" si="5"/>
        <v>8431</v>
      </c>
      <c r="N22" s="6"/>
      <c r="O22" s="8">
        <f t="shared" si="6"/>
        <v>-5682</v>
      </c>
    </row>
    <row r="23" spans="2:16">
      <c r="B23" s="2">
        <v>42762</v>
      </c>
      <c r="C23" s="3">
        <v>657</v>
      </c>
      <c r="D23" s="3">
        <v>792</v>
      </c>
      <c r="E23" s="4">
        <v>1449</v>
      </c>
      <c r="F23" s="4">
        <f t="shared" si="3"/>
        <v>15562</v>
      </c>
      <c r="G23" s="4"/>
      <c r="H23" s="7"/>
      <c r="I23" s="2">
        <v>43322</v>
      </c>
      <c r="J23" s="6">
        <v>138</v>
      </c>
      <c r="K23" s="6">
        <v>146</v>
      </c>
      <c r="L23" s="6">
        <f t="shared" si="4"/>
        <v>284</v>
      </c>
      <c r="M23" s="5">
        <f t="shared" si="5"/>
        <v>8715</v>
      </c>
      <c r="N23" s="6"/>
      <c r="O23" s="8">
        <f t="shared" si="6"/>
        <v>-6847</v>
      </c>
    </row>
    <row r="24" spans="2:16">
      <c r="B24" s="2">
        <v>42763</v>
      </c>
      <c r="C24" s="3">
        <v>931</v>
      </c>
      <c r="D24" s="3">
        <v>768</v>
      </c>
      <c r="E24" s="4">
        <v>1699</v>
      </c>
      <c r="F24" s="4">
        <f t="shared" si="3"/>
        <v>17261</v>
      </c>
      <c r="G24" s="4"/>
      <c r="H24" s="7"/>
      <c r="I24" s="2">
        <v>43323</v>
      </c>
      <c r="J24" s="6">
        <v>507</v>
      </c>
      <c r="K24" s="6">
        <v>576</v>
      </c>
      <c r="L24" s="6">
        <f t="shared" si="4"/>
        <v>1083</v>
      </c>
      <c r="M24" s="5">
        <f t="shared" si="5"/>
        <v>9798</v>
      </c>
      <c r="N24" s="6"/>
      <c r="O24" s="8">
        <f t="shared" si="6"/>
        <v>-7463</v>
      </c>
    </row>
    <row r="25" spans="2:16">
      <c r="B25" s="2">
        <v>42764</v>
      </c>
      <c r="C25" s="3">
        <v>339</v>
      </c>
      <c r="D25" s="3">
        <v>489</v>
      </c>
      <c r="E25" s="3">
        <v>828</v>
      </c>
      <c r="F25" s="4">
        <f t="shared" si="3"/>
        <v>18089</v>
      </c>
      <c r="G25" s="3"/>
      <c r="H25" s="7"/>
      <c r="I25" s="6"/>
      <c r="J25" s="6"/>
      <c r="K25" s="6"/>
      <c r="L25" s="6"/>
      <c r="M25" s="6"/>
      <c r="N25" s="6"/>
    </row>
    <row r="26" spans="2:16">
      <c r="B26" s="2">
        <v>42765</v>
      </c>
      <c r="C26" s="3">
        <v>371</v>
      </c>
      <c r="D26" s="3">
        <v>367</v>
      </c>
      <c r="E26" s="3">
        <v>738</v>
      </c>
      <c r="F26" s="4">
        <f t="shared" si="3"/>
        <v>18827</v>
      </c>
      <c r="G26" s="3"/>
      <c r="H26" s="7"/>
      <c r="I26" s="6"/>
      <c r="J26" s="6"/>
      <c r="K26" s="6"/>
      <c r="L26" s="6"/>
      <c r="M26" s="6"/>
      <c r="N26" s="6"/>
      <c r="P26" s="8"/>
    </row>
    <row r="27" spans="2:16">
      <c r="B27" s="2">
        <v>42766</v>
      </c>
      <c r="C27" s="3">
        <v>221</v>
      </c>
      <c r="D27" s="3">
        <v>318</v>
      </c>
      <c r="E27" s="3">
        <v>539</v>
      </c>
      <c r="F27" s="4">
        <f t="shared" si="3"/>
        <v>19366</v>
      </c>
      <c r="G27" s="9">
        <f>SUM(E7:E27)</f>
        <v>19366</v>
      </c>
      <c r="H27" s="7"/>
      <c r="I27" s="6"/>
      <c r="J27" s="6"/>
      <c r="K27" s="6"/>
      <c r="L27" s="6"/>
      <c r="M27" s="6"/>
      <c r="N27" s="6"/>
    </row>
    <row r="28" spans="2:16">
      <c r="B28" s="2" t="s">
        <v>7</v>
      </c>
      <c r="C28" s="3">
        <f>SUM(C7:C27)</f>
        <v>9996</v>
      </c>
      <c r="D28" s="3">
        <f>SUM(D7:D27)</f>
        <v>9370</v>
      </c>
      <c r="E28" s="3">
        <f>C28+D28</f>
        <v>19366</v>
      </c>
      <c r="F28" s="4"/>
      <c r="G28" s="9"/>
      <c r="H28" s="7"/>
      <c r="I28" s="2" t="s">
        <v>7</v>
      </c>
      <c r="J28" s="4">
        <f>SUM(J7:J27)</f>
        <v>4653</v>
      </c>
      <c r="K28" s="4">
        <f>SUM(K7:K27)</f>
        <v>5145</v>
      </c>
      <c r="L28" s="4">
        <f>J28+K28</f>
        <v>9798</v>
      </c>
      <c r="M28" s="4"/>
      <c r="N28" s="9">
        <f>L28</f>
        <v>9798</v>
      </c>
    </row>
    <row r="29" spans="2:16">
      <c r="B29" s="10"/>
      <c r="C29" s="11"/>
      <c r="D29" s="11"/>
      <c r="E29" s="11"/>
      <c r="F29" s="12"/>
      <c r="G29" s="13"/>
      <c r="H29" s="7"/>
    </row>
    <row r="30" spans="2:16">
      <c r="B30" s="60" t="s">
        <v>8</v>
      </c>
      <c r="C30" s="60"/>
      <c r="D30" s="60"/>
      <c r="E30" s="60"/>
      <c r="F30" s="60"/>
      <c r="G30" s="60"/>
      <c r="H30" s="7"/>
      <c r="I30" s="60" t="s">
        <v>8</v>
      </c>
      <c r="J30" s="60"/>
      <c r="K30" s="60"/>
      <c r="L30" s="60"/>
      <c r="M30" s="60"/>
      <c r="N30" s="60"/>
    </row>
    <row r="31" spans="2:16">
      <c r="B31" s="2">
        <v>42767</v>
      </c>
      <c r="C31" s="3">
        <v>966</v>
      </c>
      <c r="D31" s="4">
        <v>1157</v>
      </c>
      <c r="E31" s="4">
        <v>2123</v>
      </c>
      <c r="F31" s="4">
        <f>E31+F27</f>
        <v>21489</v>
      </c>
      <c r="G31" s="4"/>
      <c r="H31" s="7"/>
      <c r="I31" s="2">
        <v>43132</v>
      </c>
      <c r="J31" s="3">
        <f>100+24</f>
        <v>124</v>
      </c>
      <c r="K31" s="3">
        <f>100+100+28</f>
        <v>228</v>
      </c>
      <c r="L31" s="4">
        <f>J31+K31</f>
        <v>352</v>
      </c>
      <c r="M31" s="5">
        <f>L31+M13</f>
        <v>1895</v>
      </c>
      <c r="N31" s="6"/>
    </row>
    <row r="32" spans="2:16">
      <c r="B32" s="2">
        <v>42768</v>
      </c>
      <c r="C32" s="3">
        <v>99</v>
      </c>
      <c r="D32" s="3">
        <v>91</v>
      </c>
      <c r="E32" s="3">
        <v>190</v>
      </c>
      <c r="F32" s="4">
        <f t="shared" si="3"/>
        <v>21679</v>
      </c>
      <c r="G32" s="3"/>
      <c r="H32" s="7"/>
      <c r="I32" s="2">
        <v>43133</v>
      </c>
      <c r="J32" s="3">
        <v>31</v>
      </c>
      <c r="K32" s="3">
        <v>31</v>
      </c>
      <c r="L32" s="4">
        <f>J32+K32</f>
        <v>62</v>
      </c>
      <c r="M32" s="5">
        <f>+M31+L32</f>
        <v>1957</v>
      </c>
      <c r="N32" s="6"/>
    </row>
    <row r="33" spans="2:14">
      <c r="B33" s="2">
        <v>42769</v>
      </c>
      <c r="C33" s="3">
        <v>548</v>
      </c>
      <c r="D33" s="3">
        <v>570</v>
      </c>
      <c r="E33" s="4">
        <v>1118</v>
      </c>
      <c r="F33" s="4">
        <f t="shared" si="3"/>
        <v>22797</v>
      </c>
      <c r="G33" s="4"/>
      <c r="H33" s="7"/>
      <c r="I33" s="2">
        <v>43134</v>
      </c>
      <c r="J33" s="3">
        <v>471</v>
      </c>
      <c r="K33" s="4">
        <v>577</v>
      </c>
      <c r="L33" s="4">
        <f>J33+K33</f>
        <v>1048</v>
      </c>
      <c r="M33" s="5">
        <f>+M32+L33</f>
        <v>3005</v>
      </c>
      <c r="N33" s="6"/>
    </row>
    <row r="34" spans="2:14">
      <c r="B34" s="2">
        <v>42770</v>
      </c>
      <c r="C34" s="4">
        <v>1282</v>
      </c>
      <c r="D34" s="4">
        <v>1283</v>
      </c>
      <c r="E34" s="4">
        <v>2565</v>
      </c>
      <c r="F34" s="4">
        <f t="shared" si="3"/>
        <v>25362</v>
      </c>
      <c r="G34" s="4"/>
      <c r="H34" s="7"/>
      <c r="I34" s="2">
        <v>43135</v>
      </c>
      <c r="J34" s="3">
        <v>199</v>
      </c>
      <c r="K34" s="3">
        <v>224</v>
      </c>
      <c r="L34" s="4">
        <f>J34+K34</f>
        <v>423</v>
      </c>
      <c r="M34" s="5">
        <f>+M33+L34</f>
        <v>3428</v>
      </c>
      <c r="N34" s="6"/>
    </row>
    <row r="35" spans="2:14">
      <c r="B35" s="2">
        <v>42771</v>
      </c>
      <c r="C35" s="3">
        <v>276</v>
      </c>
      <c r="D35" s="3">
        <v>264</v>
      </c>
      <c r="E35" s="3">
        <v>540</v>
      </c>
      <c r="F35" s="4">
        <f t="shared" si="3"/>
        <v>25902</v>
      </c>
      <c r="G35" s="3"/>
      <c r="H35" s="7"/>
      <c r="I35" s="2">
        <v>43136</v>
      </c>
      <c r="J35" s="3"/>
      <c r="K35" s="3"/>
      <c r="L35" s="4"/>
      <c r="M35" s="5"/>
      <c r="N35" s="6"/>
    </row>
    <row r="36" spans="2:14">
      <c r="B36" s="2">
        <v>42772</v>
      </c>
      <c r="C36" s="3">
        <v>936</v>
      </c>
      <c r="D36" s="3">
        <v>945</v>
      </c>
      <c r="E36" s="4">
        <v>1881</v>
      </c>
      <c r="F36" s="4">
        <f t="shared" si="3"/>
        <v>27783</v>
      </c>
      <c r="G36" s="4"/>
      <c r="H36" s="7"/>
      <c r="I36" s="2">
        <v>43137</v>
      </c>
      <c r="J36" s="3"/>
      <c r="K36" s="3"/>
      <c r="L36" s="3"/>
      <c r="M36" s="5"/>
      <c r="N36" s="6"/>
    </row>
    <row r="37" spans="2:14">
      <c r="B37" s="2">
        <v>42773</v>
      </c>
      <c r="C37" s="3">
        <v>193</v>
      </c>
      <c r="D37" s="3">
        <v>195</v>
      </c>
      <c r="E37" s="3">
        <v>388</v>
      </c>
      <c r="F37" s="4">
        <f t="shared" si="3"/>
        <v>28171</v>
      </c>
      <c r="G37" s="3"/>
      <c r="H37" s="7"/>
      <c r="I37" s="2">
        <v>43138</v>
      </c>
      <c r="J37" s="3"/>
      <c r="K37" s="3"/>
      <c r="L37" s="4"/>
      <c r="M37" s="5"/>
      <c r="N37" s="6"/>
    </row>
    <row r="38" spans="2:14">
      <c r="B38" s="2">
        <v>42774</v>
      </c>
      <c r="C38" s="3">
        <v>769</v>
      </c>
      <c r="D38" s="3">
        <v>829</v>
      </c>
      <c r="E38" s="4">
        <v>1598</v>
      </c>
      <c r="F38" s="4">
        <f t="shared" si="3"/>
        <v>29769</v>
      </c>
      <c r="G38" s="4"/>
      <c r="H38" s="7"/>
      <c r="I38" s="2">
        <v>43139</v>
      </c>
      <c r="J38" s="3"/>
      <c r="K38" s="3"/>
      <c r="L38" s="4"/>
      <c r="M38" s="5"/>
      <c r="N38" s="6"/>
    </row>
    <row r="39" spans="2:14">
      <c r="B39" s="2">
        <v>42775</v>
      </c>
      <c r="C39" s="3">
        <v>426</v>
      </c>
      <c r="D39" s="3">
        <v>426</v>
      </c>
      <c r="E39" s="3">
        <v>852</v>
      </c>
      <c r="F39" s="4">
        <f t="shared" si="3"/>
        <v>30621</v>
      </c>
      <c r="G39" s="3"/>
      <c r="H39" s="7"/>
      <c r="I39" s="2">
        <v>43140</v>
      </c>
      <c r="J39" s="3"/>
      <c r="K39" s="3"/>
      <c r="L39" s="4"/>
      <c r="M39" s="5"/>
      <c r="N39" s="6"/>
    </row>
    <row r="40" spans="2:14">
      <c r="B40" s="2">
        <v>42776</v>
      </c>
      <c r="C40" s="3">
        <v>80</v>
      </c>
      <c r="D40" s="3">
        <v>79</v>
      </c>
      <c r="E40" s="3">
        <v>159</v>
      </c>
      <c r="F40" s="4">
        <f t="shared" si="3"/>
        <v>30780</v>
      </c>
      <c r="G40" s="3"/>
      <c r="H40" s="7"/>
      <c r="I40" s="2">
        <v>43141</v>
      </c>
      <c r="J40" s="3"/>
      <c r="K40" s="3"/>
      <c r="L40" s="4"/>
      <c r="M40" s="5"/>
      <c r="N40" s="6"/>
    </row>
    <row r="41" spans="2:14">
      <c r="B41" s="2">
        <v>42777</v>
      </c>
      <c r="C41" s="3">
        <v>230</v>
      </c>
      <c r="D41" s="3">
        <v>228</v>
      </c>
      <c r="E41" s="3">
        <v>458</v>
      </c>
      <c r="F41" s="4">
        <f t="shared" si="3"/>
        <v>31238</v>
      </c>
      <c r="G41" s="3"/>
      <c r="H41" s="7"/>
      <c r="I41" s="2">
        <v>43142</v>
      </c>
      <c r="J41" s="3"/>
      <c r="K41" s="3"/>
      <c r="L41" s="3"/>
      <c r="M41" s="5"/>
      <c r="N41" s="6"/>
    </row>
    <row r="42" spans="2:14">
      <c r="B42" s="2">
        <v>42778</v>
      </c>
      <c r="C42" s="3">
        <v>146</v>
      </c>
      <c r="D42" s="3">
        <v>146</v>
      </c>
      <c r="E42" s="3">
        <v>292</v>
      </c>
      <c r="F42" s="4">
        <f t="shared" si="3"/>
        <v>31530</v>
      </c>
      <c r="G42" s="3"/>
      <c r="H42" s="7"/>
      <c r="I42" s="2">
        <v>43143</v>
      </c>
      <c r="J42" s="3"/>
      <c r="K42" s="3"/>
      <c r="L42" s="3"/>
      <c r="M42" s="5"/>
      <c r="N42" s="6"/>
    </row>
    <row r="43" spans="2:14">
      <c r="B43" s="2">
        <v>42779</v>
      </c>
      <c r="C43" s="3">
        <v>288</v>
      </c>
      <c r="D43" s="3">
        <v>111</v>
      </c>
      <c r="E43" s="3">
        <v>399</v>
      </c>
      <c r="F43" s="4">
        <f t="shared" si="3"/>
        <v>31929</v>
      </c>
      <c r="G43" s="3"/>
      <c r="H43" s="7"/>
      <c r="I43" s="2">
        <v>43144</v>
      </c>
      <c r="J43" s="3"/>
      <c r="K43" s="3"/>
      <c r="L43" s="3"/>
      <c r="M43" s="5"/>
      <c r="N43" s="6"/>
    </row>
    <row r="44" spans="2:14">
      <c r="B44" s="2">
        <v>42780</v>
      </c>
      <c r="C44" s="3">
        <v>79</v>
      </c>
      <c r="D44" s="3">
        <v>68</v>
      </c>
      <c r="E44" s="3">
        <v>147</v>
      </c>
      <c r="F44" s="4">
        <f t="shared" si="3"/>
        <v>32076</v>
      </c>
      <c r="G44" s="3"/>
      <c r="H44" s="7"/>
      <c r="I44" s="2">
        <v>43145</v>
      </c>
      <c r="J44" s="3"/>
      <c r="K44" s="3"/>
      <c r="L44" s="3"/>
      <c r="M44" s="5"/>
      <c r="N44" s="6"/>
    </row>
    <row r="45" spans="2:14">
      <c r="B45" s="2">
        <v>42781</v>
      </c>
      <c r="C45" s="3">
        <v>140</v>
      </c>
      <c r="D45" s="3">
        <v>139</v>
      </c>
      <c r="E45" s="3">
        <v>279</v>
      </c>
      <c r="F45" s="4">
        <f t="shared" si="3"/>
        <v>32355</v>
      </c>
      <c r="G45" s="3"/>
      <c r="H45" s="7"/>
      <c r="I45" s="2">
        <v>43146</v>
      </c>
      <c r="J45" s="3"/>
      <c r="K45" s="3"/>
      <c r="L45" s="3"/>
      <c r="M45" s="5"/>
      <c r="N45" s="6"/>
    </row>
    <row r="46" spans="2:14">
      <c r="B46" s="2">
        <v>42782</v>
      </c>
      <c r="C46" s="3">
        <v>64</v>
      </c>
      <c r="D46" s="3">
        <v>64</v>
      </c>
      <c r="E46" s="3">
        <v>128</v>
      </c>
      <c r="F46" s="4">
        <f t="shared" si="3"/>
        <v>32483</v>
      </c>
      <c r="G46" s="3"/>
      <c r="H46" s="7"/>
      <c r="I46" s="2">
        <v>43147</v>
      </c>
      <c r="J46" s="3"/>
      <c r="K46" s="3"/>
      <c r="L46" s="3"/>
      <c r="M46" s="5"/>
      <c r="N46" s="6"/>
    </row>
    <row r="47" spans="2:14">
      <c r="B47" s="2">
        <v>42783</v>
      </c>
      <c r="C47" s="3">
        <v>157</v>
      </c>
      <c r="D47" s="3">
        <v>156</v>
      </c>
      <c r="E47" s="3">
        <v>313</v>
      </c>
      <c r="F47" s="4">
        <f t="shared" si="3"/>
        <v>32796</v>
      </c>
      <c r="G47" s="3"/>
      <c r="H47" s="7"/>
      <c r="I47" s="2">
        <v>43148</v>
      </c>
      <c r="J47" s="3"/>
      <c r="K47" s="3"/>
      <c r="L47" s="3"/>
      <c r="M47" s="5"/>
      <c r="N47" s="6"/>
    </row>
    <row r="48" spans="2:14">
      <c r="B48" s="2">
        <v>42784</v>
      </c>
      <c r="C48" s="3">
        <v>80</v>
      </c>
      <c r="D48" s="3">
        <v>79</v>
      </c>
      <c r="E48" s="3">
        <v>159</v>
      </c>
      <c r="F48" s="4">
        <f t="shared" si="3"/>
        <v>32955</v>
      </c>
      <c r="G48" s="3"/>
      <c r="H48" s="7"/>
      <c r="I48" s="2">
        <v>43149</v>
      </c>
      <c r="J48" s="3"/>
      <c r="K48" s="3"/>
      <c r="L48" s="3"/>
      <c r="M48" s="5"/>
      <c r="N48" s="6"/>
    </row>
    <row r="49" spans="2:14">
      <c r="B49" s="2">
        <v>42785</v>
      </c>
      <c r="C49" s="3">
        <v>166</v>
      </c>
      <c r="D49" s="3">
        <v>165</v>
      </c>
      <c r="E49" s="3">
        <v>331</v>
      </c>
      <c r="F49" s="4">
        <f t="shared" si="3"/>
        <v>33286</v>
      </c>
      <c r="G49" s="3"/>
      <c r="H49" s="7"/>
      <c r="I49" s="2">
        <v>43150</v>
      </c>
      <c r="J49" s="3"/>
      <c r="K49" s="3"/>
      <c r="L49" s="3"/>
      <c r="M49" s="5"/>
      <c r="N49" s="6"/>
    </row>
    <row r="50" spans="2:14">
      <c r="B50" s="2">
        <v>42786</v>
      </c>
      <c r="C50" s="3">
        <v>65</v>
      </c>
      <c r="D50" s="3">
        <v>66</v>
      </c>
      <c r="E50" s="3">
        <v>131</v>
      </c>
      <c r="F50" s="4">
        <f t="shared" si="3"/>
        <v>33417</v>
      </c>
      <c r="G50" s="3"/>
      <c r="H50" s="7"/>
      <c r="I50" s="2">
        <v>43151</v>
      </c>
      <c r="J50" s="3"/>
      <c r="K50" s="3"/>
      <c r="L50" s="3"/>
      <c r="M50" s="5"/>
      <c r="N50" s="6"/>
    </row>
    <row r="51" spans="2:14">
      <c r="B51" s="2">
        <v>42787</v>
      </c>
      <c r="C51" s="3">
        <v>179</v>
      </c>
      <c r="D51" s="3">
        <v>177</v>
      </c>
      <c r="E51" s="3">
        <v>356</v>
      </c>
      <c r="F51" s="4">
        <f t="shared" si="3"/>
        <v>33773</v>
      </c>
      <c r="G51" s="3"/>
      <c r="H51" s="7"/>
      <c r="I51" s="2">
        <v>43152</v>
      </c>
      <c r="J51" s="3"/>
      <c r="K51" s="3"/>
      <c r="L51" s="3"/>
      <c r="M51" s="5"/>
      <c r="N51" s="6"/>
    </row>
    <row r="52" spans="2:14">
      <c r="B52" s="2">
        <v>42788</v>
      </c>
      <c r="C52" s="3">
        <v>366</v>
      </c>
      <c r="D52" s="3">
        <v>426</v>
      </c>
      <c r="E52" s="3">
        <v>792</v>
      </c>
      <c r="F52" s="4">
        <f t="shared" si="3"/>
        <v>34565</v>
      </c>
      <c r="G52" s="3"/>
      <c r="I52" s="2">
        <v>43153</v>
      </c>
      <c r="J52" s="3"/>
      <c r="K52" s="3"/>
      <c r="L52" s="3"/>
      <c r="M52" s="5"/>
      <c r="N52" s="6"/>
    </row>
    <row r="53" spans="2:14">
      <c r="B53" s="2">
        <v>42789</v>
      </c>
      <c r="C53" s="3">
        <v>47</v>
      </c>
      <c r="D53" s="3">
        <v>47</v>
      </c>
      <c r="E53" s="3">
        <v>94</v>
      </c>
      <c r="F53" s="4">
        <f t="shared" si="3"/>
        <v>34659</v>
      </c>
      <c r="G53" s="3"/>
      <c r="I53" s="2">
        <v>43154</v>
      </c>
      <c r="J53" s="3"/>
      <c r="K53" s="3"/>
      <c r="L53" s="3"/>
      <c r="M53" s="5"/>
      <c r="N53" s="6"/>
    </row>
    <row r="54" spans="2:14">
      <c r="B54" s="2">
        <v>42790</v>
      </c>
      <c r="C54" s="3">
        <v>133</v>
      </c>
      <c r="D54" s="3">
        <v>135</v>
      </c>
      <c r="E54" s="3">
        <v>268</v>
      </c>
      <c r="F54" s="4">
        <f t="shared" si="3"/>
        <v>34927</v>
      </c>
      <c r="G54" s="3"/>
      <c r="I54" s="2">
        <v>43155</v>
      </c>
      <c r="J54" s="3"/>
      <c r="K54" s="3"/>
      <c r="L54" s="3"/>
      <c r="M54" s="5"/>
      <c r="N54" s="6"/>
    </row>
    <row r="55" spans="2:14">
      <c r="B55" s="2">
        <v>42791</v>
      </c>
      <c r="C55" s="3">
        <v>178</v>
      </c>
      <c r="D55" s="3">
        <v>181</v>
      </c>
      <c r="E55" s="3">
        <v>359</v>
      </c>
      <c r="F55" s="4">
        <f t="shared" si="3"/>
        <v>35286</v>
      </c>
      <c r="G55" s="3"/>
      <c r="I55" s="2">
        <v>43156</v>
      </c>
      <c r="J55" s="3"/>
      <c r="K55" s="3"/>
      <c r="L55" s="3"/>
      <c r="M55" s="5"/>
      <c r="N55" s="6"/>
    </row>
    <row r="56" spans="2:14">
      <c r="B56" s="2">
        <v>42792</v>
      </c>
      <c r="C56" s="3">
        <v>71</v>
      </c>
      <c r="D56" s="3">
        <v>81</v>
      </c>
      <c r="E56" s="3">
        <v>152</v>
      </c>
      <c r="F56" s="4">
        <f t="shared" si="3"/>
        <v>35438</v>
      </c>
      <c r="G56" s="3"/>
      <c r="I56" s="2">
        <v>43157</v>
      </c>
      <c r="J56" s="3"/>
      <c r="K56" s="3"/>
      <c r="L56" s="3"/>
      <c r="M56" s="5"/>
      <c r="N56" s="6"/>
    </row>
    <row r="57" spans="2:14">
      <c r="B57" s="2">
        <v>42793</v>
      </c>
      <c r="C57" s="3">
        <v>91</v>
      </c>
      <c r="D57" s="3">
        <v>93</v>
      </c>
      <c r="E57" s="3">
        <v>184</v>
      </c>
      <c r="F57" s="4">
        <f t="shared" si="3"/>
        <v>35622</v>
      </c>
      <c r="G57" s="3"/>
      <c r="I57" s="2">
        <v>43158</v>
      </c>
      <c r="J57" s="3"/>
      <c r="K57" s="3"/>
      <c r="L57" s="3"/>
      <c r="M57" s="5"/>
      <c r="N57" s="6"/>
    </row>
    <row r="58" spans="2:14">
      <c r="B58" s="2">
        <v>42794</v>
      </c>
      <c r="C58" s="3">
        <v>51</v>
      </c>
      <c r="D58" s="3">
        <v>41</v>
      </c>
      <c r="E58" s="3">
        <v>92</v>
      </c>
      <c r="F58" s="4">
        <f t="shared" si="3"/>
        <v>35714</v>
      </c>
      <c r="G58" s="14">
        <f>SUM(E31:E58)</f>
        <v>16348</v>
      </c>
      <c r="I58" s="2">
        <v>43159</v>
      </c>
      <c r="J58" s="3"/>
      <c r="K58" s="3"/>
      <c r="L58" s="3"/>
      <c r="M58" s="5"/>
      <c r="N58" s="6"/>
    </row>
    <row r="59" spans="2:14">
      <c r="B59" s="2" t="s">
        <v>7</v>
      </c>
      <c r="C59" s="3">
        <f>SUM(C31:C58)</f>
        <v>8106</v>
      </c>
      <c r="D59" s="3">
        <f>SUM(D31:D58)</f>
        <v>8242</v>
      </c>
      <c r="E59" s="3">
        <f>C59+D59</f>
        <v>16348</v>
      </c>
      <c r="F59" s="4"/>
      <c r="G59" s="14"/>
      <c r="I59" s="2" t="s">
        <v>7</v>
      </c>
      <c r="J59" s="3">
        <f>SUM(J31:J58)</f>
        <v>825</v>
      </c>
      <c r="K59" s="3">
        <f>SUM(K31:K58)</f>
        <v>1060</v>
      </c>
      <c r="L59" s="3">
        <f>J59+K59</f>
        <v>1885</v>
      </c>
      <c r="M59" s="4"/>
      <c r="N59" s="14"/>
    </row>
    <row r="60" spans="2:14">
      <c r="B60" s="10"/>
      <c r="C60" s="11"/>
      <c r="D60" s="11"/>
      <c r="E60" s="11"/>
      <c r="F60" s="12"/>
      <c r="G60" s="15"/>
    </row>
    <row r="61" spans="2:14">
      <c r="B61" s="60" t="s">
        <v>9</v>
      </c>
      <c r="C61" s="60"/>
      <c r="D61" s="60"/>
      <c r="E61" s="60"/>
      <c r="F61" s="60"/>
      <c r="G61" s="60"/>
      <c r="I61" s="60" t="s">
        <v>9</v>
      </c>
      <c r="J61" s="60"/>
      <c r="K61" s="60"/>
      <c r="L61" s="60"/>
      <c r="M61" s="60"/>
      <c r="N61" s="60"/>
    </row>
    <row r="62" spans="2:14">
      <c r="B62" s="2">
        <v>42795</v>
      </c>
      <c r="C62" s="3">
        <v>405</v>
      </c>
      <c r="D62" s="3">
        <v>406</v>
      </c>
      <c r="E62" s="3">
        <v>811</v>
      </c>
      <c r="F62" s="4">
        <f>E62+F58</f>
        <v>36525</v>
      </c>
      <c r="G62" s="3"/>
      <c r="I62" s="2">
        <v>43160</v>
      </c>
      <c r="J62" s="3">
        <v>279</v>
      </c>
      <c r="K62" s="3">
        <v>337</v>
      </c>
      <c r="L62" s="3">
        <v>616</v>
      </c>
      <c r="M62" s="5">
        <f>L62+M58</f>
        <v>616</v>
      </c>
      <c r="N62" s="6"/>
    </row>
    <row r="63" spans="2:14">
      <c r="B63" s="2">
        <v>42796</v>
      </c>
      <c r="C63" s="3">
        <v>76</v>
      </c>
      <c r="D63" s="3">
        <v>76</v>
      </c>
      <c r="E63" s="3">
        <v>152</v>
      </c>
      <c r="F63" s="4">
        <f t="shared" si="3"/>
        <v>36677</v>
      </c>
      <c r="G63" s="3"/>
      <c r="I63" s="2">
        <v>43161</v>
      </c>
      <c r="J63" s="3">
        <v>49</v>
      </c>
      <c r="K63" s="3">
        <v>47</v>
      </c>
      <c r="L63" s="3">
        <v>96</v>
      </c>
      <c r="M63" s="5">
        <f t="shared" ref="M63:M92" si="7">L63+M62</f>
        <v>712</v>
      </c>
      <c r="N63" s="6"/>
    </row>
    <row r="64" spans="2:14">
      <c r="B64" s="2">
        <v>42797</v>
      </c>
      <c r="C64" s="3">
        <v>251</v>
      </c>
      <c r="D64" s="3">
        <v>249</v>
      </c>
      <c r="E64" s="3">
        <v>500</v>
      </c>
      <c r="F64" s="4">
        <f t="shared" si="3"/>
        <v>37177</v>
      </c>
      <c r="G64" s="3"/>
      <c r="I64" s="2">
        <v>43162</v>
      </c>
      <c r="J64" s="3">
        <v>93</v>
      </c>
      <c r="K64" s="3">
        <v>103</v>
      </c>
      <c r="L64" s="3">
        <v>196</v>
      </c>
      <c r="M64" s="5">
        <f t="shared" si="7"/>
        <v>908</v>
      </c>
      <c r="N64" s="6"/>
    </row>
    <row r="65" spans="2:14">
      <c r="B65" s="2">
        <v>42798</v>
      </c>
      <c r="C65" s="3">
        <v>83</v>
      </c>
      <c r="D65" s="3">
        <v>81</v>
      </c>
      <c r="E65" s="3">
        <v>164</v>
      </c>
      <c r="F65" s="4">
        <f t="shared" si="3"/>
        <v>37341</v>
      </c>
      <c r="G65" s="3"/>
      <c r="I65" s="2">
        <v>43163</v>
      </c>
      <c r="J65" s="3">
        <v>72</v>
      </c>
      <c r="K65" s="3">
        <v>74</v>
      </c>
      <c r="L65" s="3">
        <v>146</v>
      </c>
      <c r="M65" s="5">
        <f t="shared" si="7"/>
        <v>1054</v>
      </c>
      <c r="N65" s="6"/>
    </row>
    <row r="66" spans="2:14">
      <c r="B66" s="2">
        <v>42799</v>
      </c>
      <c r="C66" s="3">
        <v>157</v>
      </c>
      <c r="D66" s="3">
        <v>107</v>
      </c>
      <c r="E66" s="3">
        <v>264</v>
      </c>
      <c r="F66" s="4">
        <f t="shared" si="3"/>
        <v>37605</v>
      </c>
      <c r="G66" s="3"/>
      <c r="I66" s="2">
        <v>43164</v>
      </c>
      <c r="J66" s="3">
        <v>67</v>
      </c>
      <c r="K66" s="3">
        <v>42</v>
      </c>
      <c r="L66" s="3">
        <v>109</v>
      </c>
      <c r="M66" s="5">
        <f t="shared" si="7"/>
        <v>1163</v>
      </c>
      <c r="N66" s="6"/>
    </row>
    <row r="67" spans="2:14">
      <c r="B67" s="2">
        <v>42800</v>
      </c>
      <c r="C67" s="3">
        <v>101</v>
      </c>
      <c r="D67" s="3">
        <v>97</v>
      </c>
      <c r="E67" s="3">
        <v>198</v>
      </c>
      <c r="F67" s="4">
        <f t="shared" si="3"/>
        <v>37803</v>
      </c>
      <c r="G67" s="3"/>
      <c r="I67" s="2">
        <v>43165</v>
      </c>
      <c r="J67" s="3">
        <v>54</v>
      </c>
      <c r="K67" s="3">
        <v>54</v>
      </c>
      <c r="L67" s="3">
        <v>108</v>
      </c>
      <c r="M67" s="5">
        <f t="shared" si="7"/>
        <v>1271</v>
      </c>
      <c r="N67" s="6"/>
    </row>
    <row r="68" spans="2:14">
      <c r="B68" s="2">
        <v>42801</v>
      </c>
      <c r="C68" s="3">
        <v>41</v>
      </c>
      <c r="D68" s="3">
        <v>37</v>
      </c>
      <c r="E68" s="3">
        <v>78</v>
      </c>
      <c r="F68" s="4">
        <f t="shared" si="3"/>
        <v>37881</v>
      </c>
      <c r="G68" s="3"/>
      <c r="I68" s="2">
        <v>43166</v>
      </c>
      <c r="J68" s="3">
        <v>58</v>
      </c>
      <c r="K68" s="3">
        <v>59</v>
      </c>
      <c r="L68" s="3">
        <v>117</v>
      </c>
      <c r="M68" s="5">
        <f t="shared" si="7"/>
        <v>1388</v>
      </c>
      <c r="N68" s="6"/>
    </row>
    <row r="69" spans="2:14">
      <c r="B69" s="2">
        <v>42802</v>
      </c>
      <c r="C69" s="3">
        <v>112</v>
      </c>
      <c r="D69" s="3">
        <v>101</v>
      </c>
      <c r="E69" s="3">
        <v>213</v>
      </c>
      <c r="F69" s="4">
        <f t="shared" si="3"/>
        <v>38094</v>
      </c>
      <c r="G69" s="3"/>
      <c r="I69" s="2">
        <v>43167</v>
      </c>
      <c r="J69" s="3">
        <v>324</v>
      </c>
      <c r="K69" s="3">
        <v>325</v>
      </c>
      <c r="L69" s="3">
        <v>649</v>
      </c>
      <c r="M69" s="5">
        <f t="shared" si="7"/>
        <v>2037</v>
      </c>
      <c r="N69" s="6"/>
    </row>
    <row r="70" spans="2:14">
      <c r="B70" s="2">
        <v>42803</v>
      </c>
      <c r="C70" s="3">
        <v>104</v>
      </c>
      <c r="D70" s="3">
        <v>100</v>
      </c>
      <c r="E70" s="3">
        <v>204</v>
      </c>
      <c r="F70" s="4">
        <f t="shared" si="3"/>
        <v>38298</v>
      </c>
      <c r="G70" s="3"/>
      <c r="I70" s="2">
        <v>43168</v>
      </c>
      <c r="J70" s="3">
        <v>18</v>
      </c>
      <c r="K70" s="3">
        <v>17</v>
      </c>
      <c r="L70" s="3">
        <v>35</v>
      </c>
      <c r="M70" s="5">
        <f t="shared" si="7"/>
        <v>2072</v>
      </c>
      <c r="N70" s="6"/>
    </row>
    <row r="71" spans="2:14">
      <c r="B71" s="2">
        <v>42804</v>
      </c>
      <c r="C71" s="3">
        <v>166</v>
      </c>
      <c r="D71" s="3">
        <v>162</v>
      </c>
      <c r="E71" s="3">
        <v>328</v>
      </c>
      <c r="F71" s="4">
        <f t="shared" si="3"/>
        <v>38626</v>
      </c>
      <c r="G71" s="3"/>
      <c r="I71" s="2">
        <v>43169</v>
      </c>
      <c r="J71" s="3">
        <v>106</v>
      </c>
      <c r="K71" s="3">
        <v>104</v>
      </c>
      <c r="L71" s="3">
        <v>210</v>
      </c>
      <c r="M71" s="5">
        <f t="shared" si="7"/>
        <v>2282</v>
      </c>
      <c r="N71" s="16"/>
    </row>
    <row r="72" spans="2:14">
      <c r="B72" s="2">
        <v>42805</v>
      </c>
      <c r="C72" s="3">
        <v>47</v>
      </c>
      <c r="D72" s="3">
        <v>49</v>
      </c>
      <c r="E72" s="3">
        <v>96</v>
      </c>
      <c r="F72" s="4">
        <f t="shared" si="3"/>
        <v>38722</v>
      </c>
      <c r="G72" s="3"/>
      <c r="I72" s="2">
        <v>43170</v>
      </c>
      <c r="J72" s="3">
        <v>105</v>
      </c>
      <c r="K72" s="3">
        <v>101</v>
      </c>
      <c r="L72" s="3">
        <v>206</v>
      </c>
      <c r="M72" s="5">
        <f t="shared" si="7"/>
        <v>2488</v>
      </c>
      <c r="N72" s="6"/>
    </row>
    <row r="73" spans="2:14">
      <c r="B73" s="2">
        <v>42806</v>
      </c>
      <c r="C73" s="3">
        <v>107</v>
      </c>
      <c r="D73" s="3">
        <v>109</v>
      </c>
      <c r="E73" s="3">
        <v>216</v>
      </c>
      <c r="F73" s="4">
        <f t="shared" si="3"/>
        <v>38938</v>
      </c>
      <c r="G73" s="3"/>
      <c r="I73" s="2">
        <v>43171</v>
      </c>
      <c r="J73" s="3">
        <v>339</v>
      </c>
      <c r="K73" s="3">
        <v>359</v>
      </c>
      <c r="L73" s="3">
        <v>698</v>
      </c>
      <c r="M73" s="5">
        <f t="shared" si="7"/>
        <v>3186</v>
      </c>
      <c r="N73" s="6"/>
    </row>
    <row r="74" spans="2:14">
      <c r="B74" s="2">
        <v>42807</v>
      </c>
      <c r="C74" s="3">
        <v>64</v>
      </c>
      <c r="D74" s="3">
        <v>61</v>
      </c>
      <c r="E74" s="3">
        <v>125</v>
      </c>
      <c r="F74" s="4">
        <f t="shared" ref="F74:F91" si="8">E74+F73</f>
        <v>39063</v>
      </c>
      <c r="G74" s="3"/>
      <c r="I74" s="2">
        <v>43172</v>
      </c>
      <c r="J74" s="3">
        <v>85</v>
      </c>
      <c r="K74" s="3">
        <v>85</v>
      </c>
      <c r="L74" s="3">
        <v>170</v>
      </c>
      <c r="M74" s="5">
        <f t="shared" si="7"/>
        <v>3356</v>
      </c>
      <c r="N74" s="6"/>
    </row>
    <row r="75" spans="2:14">
      <c r="B75" s="2">
        <v>42808</v>
      </c>
      <c r="C75" s="3">
        <v>43</v>
      </c>
      <c r="D75" s="3">
        <v>38</v>
      </c>
      <c r="E75" s="3">
        <v>81</v>
      </c>
      <c r="F75" s="4">
        <f t="shared" si="8"/>
        <v>39144</v>
      </c>
      <c r="G75" s="3"/>
      <c r="I75" s="2">
        <v>43173</v>
      </c>
      <c r="J75" s="3">
        <v>159</v>
      </c>
      <c r="K75" s="3">
        <v>158</v>
      </c>
      <c r="L75" s="3">
        <v>317</v>
      </c>
      <c r="M75" s="5">
        <f t="shared" si="7"/>
        <v>3673</v>
      </c>
      <c r="N75" s="6"/>
    </row>
    <row r="76" spans="2:14">
      <c r="B76" s="2">
        <v>42809</v>
      </c>
      <c r="C76" s="3">
        <v>388</v>
      </c>
      <c r="D76" s="3">
        <v>340</v>
      </c>
      <c r="E76" s="3">
        <v>728</v>
      </c>
      <c r="F76" s="4">
        <f t="shared" si="8"/>
        <v>39872</v>
      </c>
      <c r="G76" s="17"/>
      <c r="I76" s="2">
        <v>43174</v>
      </c>
      <c r="J76" s="3">
        <v>76</v>
      </c>
      <c r="K76" s="3">
        <v>77</v>
      </c>
      <c r="L76" s="3">
        <v>153</v>
      </c>
      <c r="M76" s="5">
        <f t="shared" si="7"/>
        <v>3826</v>
      </c>
      <c r="N76" s="6">
        <f>SUM(L62:L92)</f>
        <v>9642</v>
      </c>
    </row>
    <row r="77" spans="2:14">
      <c r="B77" s="2">
        <v>42810</v>
      </c>
      <c r="C77" s="3">
        <v>45</v>
      </c>
      <c r="D77" s="3">
        <v>36</v>
      </c>
      <c r="E77" s="3">
        <v>81</v>
      </c>
      <c r="F77" s="4">
        <f t="shared" si="8"/>
        <v>39953</v>
      </c>
      <c r="G77" s="3"/>
      <c r="I77" s="2">
        <v>43175</v>
      </c>
      <c r="J77" s="3">
        <v>145</v>
      </c>
      <c r="K77" s="3">
        <v>144</v>
      </c>
      <c r="L77" s="3">
        <v>289</v>
      </c>
      <c r="M77" s="5">
        <f t="shared" si="7"/>
        <v>4115</v>
      </c>
      <c r="N77" s="6"/>
    </row>
    <row r="78" spans="2:14">
      <c r="B78" s="2">
        <v>42811</v>
      </c>
      <c r="C78" s="3">
        <v>39</v>
      </c>
      <c r="D78" s="3">
        <v>45</v>
      </c>
      <c r="E78" s="3">
        <v>84</v>
      </c>
      <c r="F78" s="4">
        <f t="shared" si="8"/>
        <v>40037</v>
      </c>
      <c r="G78" s="3"/>
      <c r="I78" s="2">
        <v>43176</v>
      </c>
      <c r="J78" s="3">
        <v>48</v>
      </c>
      <c r="K78" s="3">
        <v>48</v>
      </c>
      <c r="L78" s="3">
        <v>96</v>
      </c>
      <c r="M78" s="5">
        <f t="shared" si="7"/>
        <v>4211</v>
      </c>
      <c r="N78" s="6"/>
    </row>
    <row r="79" spans="2:14">
      <c r="B79" s="2">
        <v>42812</v>
      </c>
      <c r="C79" s="3">
        <v>125</v>
      </c>
      <c r="D79" s="3">
        <v>122</v>
      </c>
      <c r="E79" s="3">
        <v>247</v>
      </c>
      <c r="F79" s="4">
        <f t="shared" si="8"/>
        <v>40284</v>
      </c>
      <c r="G79" s="3"/>
      <c r="I79" s="2">
        <v>43177</v>
      </c>
      <c r="J79" s="3">
        <v>56</v>
      </c>
      <c r="K79" s="3">
        <v>54</v>
      </c>
      <c r="L79" s="3">
        <v>110</v>
      </c>
      <c r="M79" s="5">
        <f t="shared" si="7"/>
        <v>4321</v>
      </c>
      <c r="N79" s="6"/>
    </row>
    <row r="80" spans="2:14">
      <c r="B80" s="2">
        <v>42813</v>
      </c>
      <c r="C80" s="3">
        <v>102</v>
      </c>
      <c r="D80" s="3">
        <v>97</v>
      </c>
      <c r="E80" s="3">
        <v>199</v>
      </c>
      <c r="F80" s="4">
        <f t="shared" si="8"/>
        <v>40483</v>
      </c>
      <c r="G80" s="3"/>
      <c r="I80" s="2">
        <v>43178</v>
      </c>
      <c r="J80" s="3">
        <v>39</v>
      </c>
      <c r="K80" s="3">
        <v>39</v>
      </c>
      <c r="L80" s="3">
        <v>78</v>
      </c>
      <c r="M80" s="5">
        <f t="shared" si="7"/>
        <v>4399</v>
      </c>
      <c r="N80" s="6"/>
    </row>
    <row r="81" spans="2:14">
      <c r="B81" s="2">
        <v>42814</v>
      </c>
      <c r="C81" s="3">
        <v>503</v>
      </c>
      <c r="D81" s="3">
        <v>501</v>
      </c>
      <c r="E81" s="4">
        <v>1004</v>
      </c>
      <c r="F81" s="4">
        <f t="shared" si="8"/>
        <v>41487</v>
      </c>
      <c r="G81" s="4"/>
      <c r="I81" s="2">
        <v>43179</v>
      </c>
      <c r="J81" s="3">
        <v>347</v>
      </c>
      <c r="K81" s="3">
        <v>366</v>
      </c>
      <c r="L81" s="3">
        <v>713</v>
      </c>
      <c r="M81" s="5">
        <f t="shared" si="7"/>
        <v>5112</v>
      </c>
      <c r="N81" s="6"/>
    </row>
    <row r="82" spans="2:14">
      <c r="B82" s="2">
        <v>42815</v>
      </c>
      <c r="C82" s="3">
        <v>173</v>
      </c>
      <c r="D82" s="3">
        <v>173</v>
      </c>
      <c r="E82" s="3">
        <v>346</v>
      </c>
      <c r="F82" s="4">
        <f t="shared" si="8"/>
        <v>41833</v>
      </c>
      <c r="G82" s="3"/>
      <c r="I82" s="2">
        <v>43180</v>
      </c>
      <c r="J82" s="3">
        <v>468</v>
      </c>
      <c r="K82" s="3">
        <v>468</v>
      </c>
      <c r="L82" s="3">
        <v>936</v>
      </c>
      <c r="M82" s="5">
        <f t="shared" si="7"/>
        <v>6048</v>
      </c>
      <c r="N82" s="6"/>
    </row>
    <row r="83" spans="2:14">
      <c r="B83" s="2">
        <v>42816</v>
      </c>
      <c r="C83" s="3">
        <v>132</v>
      </c>
      <c r="D83" s="3">
        <v>133</v>
      </c>
      <c r="E83" s="3">
        <v>265</v>
      </c>
      <c r="F83" s="4">
        <f t="shared" si="8"/>
        <v>42098</v>
      </c>
      <c r="G83" s="3"/>
      <c r="I83" s="2">
        <v>43181</v>
      </c>
      <c r="J83" s="3">
        <v>39</v>
      </c>
      <c r="K83" s="3">
        <v>39</v>
      </c>
      <c r="L83" s="3">
        <v>78</v>
      </c>
      <c r="M83" s="5">
        <f t="shared" si="7"/>
        <v>6126</v>
      </c>
      <c r="N83" s="6"/>
    </row>
    <row r="84" spans="2:14">
      <c r="B84" s="2">
        <v>42817</v>
      </c>
      <c r="C84" s="3">
        <v>80</v>
      </c>
      <c r="D84" s="3">
        <v>80</v>
      </c>
      <c r="E84" s="3">
        <v>160</v>
      </c>
      <c r="F84" s="4">
        <f t="shared" si="8"/>
        <v>42258</v>
      </c>
      <c r="G84" s="3"/>
      <c r="I84" s="2">
        <v>43182</v>
      </c>
      <c r="J84" s="3">
        <v>173</v>
      </c>
      <c r="K84" s="3">
        <v>193</v>
      </c>
      <c r="L84" s="3">
        <v>366</v>
      </c>
      <c r="M84" s="5">
        <f t="shared" si="7"/>
        <v>6492</v>
      </c>
      <c r="N84" s="6"/>
    </row>
    <row r="85" spans="2:14">
      <c r="B85" s="2">
        <v>42818</v>
      </c>
      <c r="C85" s="3">
        <v>88</v>
      </c>
      <c r="D85" s="3">
        <v>88</v>
      </c>
      <c r="E85" s="3">
        <v>176</v>
      </c>
      <c r="F85" s="4">
        <f t="shared" si="8"/>
        <v>42434</v>
      </c>
      <c r="G85" s="3"/>
      <c r="I85" s="2">
        <v>43183</v>
      </c>
      <c r="J85" s="3">
        <v>361</v>
      </c>
      <c r="K85" s="3">
        <v>371</v>
      </c>
      <c r="L85" s="3">
        <v>732</v>
      </c>
      <c r="M85" s="5">
        <f t="shared" si="7"/>
        <v>7224</v>
      </c>
      <c r="N85" s="6"/>
    </row>
    <row r="86" spans="2:14">
      <c r="B86" s="2">
        <v>42819</v>
      </c>
      <c r="C86" s="3">
        <v>96</v>
      </c>
      <c r="D86" s="3">
        <v>96</v>
      </c>
      <c r="E86" s="3">
        <v>192</v>
      </c>
      <c r="F86" s="4">
        <f t="shared" si="8"/>
        <v>42626</v>
      </c>
      <c r="G86" s="3"/>
      <c r="I86" s="2">
        <v>43184</v>
      </c>
      <c r="J86" s="3">
        <v>261</v>
      </c>
      <c r="K86" s="3">
        <v>259</v>
      </c>
      <c r="L86" s="3">
        <v>520</v>
      </c>
      <c r="M86" s="5">
        <f t="shared" si="7"/>
        <v>7744</v>
      </c>
      <c r="N86" s="6"/>
    </row>
    <row r="87" spans="2:14">
      <c r="B87" s="2">
        <v>42820</v>
      </c>
      <c r="C87" s="3">
        <v>39</v>
      </c>
      <c r="D87" s="3">
        <v>38</v>
      </c>
      <c r="E87" s="3">
        <v>77</v>
      </c>
      <c r="F87" s="4">
        <f t="shared" si="8"/>
        <v>42703</v>
      </c>
      <c r="G87" s="17"/>
      <c r="I87" s="2">
        <v>43185</v>
      </c>
      <c r="J87" s="3">
        <v>219</v>
      </c>
      <c r="K87" s="3">
        <v>208</v>
      </c>
      <c r="L87" s="3">
        <v>427</v>
      </c>
      <c r="M87" s="5">
        <f t="shared" si="7"/>
        <v>8171</v>
      </c>
      <c r="N87" s="6"/>
    </row>
    <row r="88" spans="2:14">
      <c r="B88" s="2">
        <v>42821</v>
      </c>
      <c r="C88" s="3">
        <v>183</v>
      </c>
      <c r="D88" s="3">
        <v>184</v>
      </c>
      <c r="E88" s="3">
        <v>367</v>
      </c>
      <c r="F88" s="4">
        <f t="shared" si="8"/>
        <v>43070</v>
      </c>
      <c r="G88" s="3"/>
      <c r="I88" s="2">
        <v>43186</v>
      </c>
      <c r="J88" s="3">
        <v>18</v>
      </c>
      <c r="K88" s="3">
        <v>18</v>
      </c>
      <c r="L88" s="3">
        <v>36</v>
      </c>
      <c r="M88" s="5">
        <f t="shared" si="7"/>
        <v>8207</v>
      </c>
      <c r="N88" s="6"/>
    </row>
    <row r="89" spans="2:14">
      <c r="B89" s="2">
        <v>42822</v>
      </c>
      <c r="C89" s="3">
        <v>37</v>
      </c>
      <c r="D89" s="3">
        <v>35</v>
      </c>
      <c r="E89" s="3">
        <v>72</v>
      </c>
      <c r="F89" s="4">
        <f t="shared" si="8"/>
        <v>43142</v>
      </c>
      <c r="G89" s="3"/>
      <c r="I89" s="2">
        <v>43187</v>
      </c>
      <c r="J89" s="3">
        <v>22</v>
      </c>
      <c r="K89" s="3">
        <v>23</v>
      </c>
      <c r="L89" s="3">
        <v>45</v>
      </c>
      <c r="M89" s="5">
        <f t="shared" si="7"/>
        <v>8252</v>
      </c>
      <c r="N89" s="6"/>
    </row>
    <row r="90" spans="2:14">
      <c r="B90" s="2">
        <v>42823</v>
      </c>
      <c r="C90" s="3">
        <v>81</v>
      </c>
      <c r="D90" s="3">
        <v>82</v>
      </c>
      <c r="E90" s="3">
        <v>163</v>
      </c>
      <c r="F90" s="4">
        <f t="shared" si="8"/>
        <v>43305</v>
      </c>
      <c r="G90" s="3"/>
      <c r="I90" s="2">
        <v>43188</v>
      </c>
      <c r="J90" s="3">
        <v>178</v>
      </c>
      <c r="K90" s="3">
        <v>178</v>
      </c>
      <c r="L90" s="3">
        <v>356</v>
      </c>
      <c r="M90" s="5">
        <f t="shared" si="7"/>
        <v>8608</v>
      </c>
      <c r="N90" s="6"/>
    </row>
    <row r="91" spans="2:14">
      <c r="B91" s="2">
        <v>42824</v>
      </c>
      <c r="C91" s="3">
        <v>290</v>
      </c>
      <c r="D91" s="3">
        <v>279</v>
      </c>
      <c r="E91" s="3">
        <v>569</v>
      </c>
      <c r="F91" s="4">
        <f t="shared" si="8"/>
        <v>43874</v>
      </c>
      <c r="G91" s="3"/>
      <c r="I91" s="2">
        <v>43189</v>
      </c>
      <c r="J91" s="3">
        <v>25</v>
      </c>
      <c r="K91" s="3">
        <v>25</v>
      </c>
      <c r="L91" s="3">
        <v>50</v>
      </c>
      <c r="M91" s="5">
        <f t="shared" si="7"/>
        <v>8658</v>
      </c>
      <c r="N91" s="6"/>
    </row>
    <row r="92" spans="2:14">
      <c r="B92" s="2">
        <v>42825</v>
      </c>
      <c r="C92" s="3">
        <v>57</v>
      </c>
      <c r="D92" s="3">
        <v>55</v>
      </c>
      <c r="E92" s="3">
        <v>112</v>
      </c>
      <c r="F92" s="4">
        <f>E92+F91</f>
        <v>43986</v>
      </c>
      <c r="G92" s="18">
        <f>SUM(E62:E92)</f>
        <v>8272</v>
      </c>
      <c r="I92" s="2">
        <v>43190</v>
      </c>
      <c r="J92" s="3">
        <v>477</v>
      </c>
      <c r="K92" s="3">
        <v>507</v>
      </c>
      <c r="L92" s="3">
        <v>984</v>
      </c>
      <c r="M92" s="5">
        <f t="shared" si="7"/>
        <v>9642</v>
      </c>
      <c r="N92" s="6"/>
    </row>
    <row r="93" spans="2:14">
      <c r="B93" s="2" t="s">
        <v>7</v>
      </c>
      <c r="C93" s="3">
        <f>SUM(C62:C92)</f>
        <v>4215</v>
      </c>
      <c r="D93" s="3">
        <f>SUM(D62:D92)</f>
        <v>4057</v>
      </c>
      <c r="E93" s="3">
        <f>C93+D93</f>
        <v>8272</v>
      </c>
      <c r="F93" s="4"/>
      <c r="G93" s="18"/>
      <c r="I93" s="2" t="s">
        <v>7</v>
      </c>
      <c r="J93" s="3">
        <f>SUM(J62:J92)</f>
        <v>4760</v>
      </c>
      <c r="K93" s="3">
        <f>SUM(K62:K92)</f>
        <v>4882</v>
      </c>
      <c r="L93" s="3">
        <f>J93+K93</f>
        <v>9642</v>
      </c>
      <c r="M93" s="4"/>
      <c r="N93" s="18"/>
    </row>
    <row r="94" spans="2:14">
      <c r="B94" s="10"/>
      <c r="C94" s="11"/>
      <c r="D94" s="11"/>
      <c r="E94" s="11"/>
      <c r="F94" s="12"/>
      <c r="G94" s="19"/>
    </row>
    <row r="95" spans="2:14">
      <c r="B95" s="60" t="s">
        <v>10</v>
      </c>
      <c r="C95" s="60"/>
      <c r="D95" s="60"/>
      <c r="E95" s="60"/>
      <c r="F95" s="60"/>
      <c r="G95" s="60"/>
      <c r="I95" s="60" t="s">
        <v>10</v>
      </c>
      <c r="J95" s="60"/>
      <c r="K95" s="60"/>
      <c r="L95" s="60"/>
      <c r="M95" s="60"/>
      <c r="N95" s="60"/>
    </row>
    <row r="96" spans="2:14">
      <c r="B96" s="2">
        <v>42826</v>
      </c>
      <c r="C96" s="3">
        <v>467</v>
      </c>
      <c r="D96" s="3">
        <v>464</v>
      </c>
      <c r="E96" s="3">
        <v>931</v>
      </c>
      <c r="F96" s="4">
        <f>F92+E96</f>
        <v>44917</v>
      </c>
      <c r="G96" s="3"/>
      <c r="I96" s="2">
        <v>43191</v>
      </c>
      <c r="J96" s="3">
        <v>49</v>
      </c>
      <c r="K96" s="3">
        <v>50</v>
      </c>
      <c r="L96" s="3">
        <f>J96+K96</f>
        <v>99</v>
      </c>
      <c r="M96" s="5">
        <f>L96+M92</f>
        <v>9741</v>
      </c>
      <c r="N96" s="6"/>
    </row>
    <row r="97" spans="2:14">
      <c r="B97" s="2">
        <v>42827</v>
      </c>
      <c r="C97" s="3">
        <v>62</v>
      </c>
      <c r="D97" s="3">
        <v>62</v>
      </c>
      <c r="E97" s="3">
        <v>124</v>
      </c>
      <c r="F97" s="4">
        <f>F96+E97</f>
        <v>45041</v>
      </c>
      <c r="G97" s="3"/>
      <c r="I97" s="2">
        <v>43192</v>
      </c>
      <c r="J97" s="3">
        <v>23</v>
      </c>
      <c r="K97" s="3">
        <v>20</v>
      </c>
      <c r="L97" s="3">
        <f>J97+K97</f>
        <v>43</v>
      </c>
      <c r="M97" s="5">
        <f>L97+M96</f>
        <v>9784</v>
      </c>
      <c r="N97" s="6"/>
    </row>
    <row r="98" spans="2:14">
      <c r="B98" s="2">
        <v>42828</v>
      </c>
      <c r="C98" s="3">
        <v>30</v>
      </c>
      <c r="D98" s="3">
        <v>28</v>
      </c>
      <c r="E98" s="3">
        <v>58</v>
      </c>
      <c r="F98" s="4">
        <f t="shared" ref="F98:F125" si="9">F97+E98</f>
        <v>45099</v>
      </c>
      <c r="G98" s="3"/>
      <c r="I98" s="2">
        <v>43193</v>
      </c>
      <c r="J98" s="3">
        <v>60</v>
      </c>
      <c r="K98" s="3">
        <v>64</v>
      </c>
      <c r="L98" s="3">
        <f t="shared" ref="L98:L125" si="10">J98+K98</f>
        <v>124</v>
      </c>
      <c r="M98" s="5">
        <f>L98+M97</f>
        <v>9908</v>
      </c>
      <c r="N98" s="6"/>
    </row>
    <row r="99" spans="2:14">
      <c r="B99" s="2">
        <v>42829</v>
      </c>
      <c r="C99" s="3">
        <v>41</v>
      </c>
      <c r="D99" s="3">
        <v>40</v>
      </c>
      <c r="E99" s="3">
        <v>81</v>
      </c>
      <c r="F99" s="4">
        <f t="shared" si="9"/>
        <v>45180</v>
      </c>
      <c r="G99" s="3"/>
      <c r="I99" s="2">
        <v>43194</v>
      </c>
      <c r="J99" s="3">
        <v>4</v>
      </c>
      <c r="K99" s="3">
        <v>4</v>
      </c>
      <c r="L99" s="3">
        <f t="shared" si="10"/>
        <v>8</v>
      </c>
      <c r="M99" s="5">
        <f t="shared" ref="M99:M125" si="11">L99+M98</f>
        <v>9916</v>
      </c>
      <c r="N99" s="6"/>
    </row>
    <row r="100" spans="2:14">
      <c r="B100" s="2">
        <v>42830</v>
      </c>
      <c r="C100" s="3">
        <v>233</v>
      </c>
      <c r="D100" s="3">
        <v>233</v>
      </c>
      <c r="E100" s="3">
        <v>466</v>
      </c>
      <c r="F100" s="4">
        <f t="shared" si="9"/>
        <v>45646</v>
      </c>
      <c r="G100" s="3"/>
      <c r="I100" s="2">
        <v>43195</v>
      </c>
      <c r="J100" s="3">
        <v>147</v>
      </c>
      <c r="K100" s="3">
        <v>146</v>
      </c>
      <c r="L100" s="3">
        <f t="shared" si="10"/>
        <v>293</v>
      </c>
      <c r="M100" s="5">
        <f t="shared" si="11"/>
        <v>10209</v>
      </c>
      <c r="N100" s="6"/>
    </row>
    <row r="101" spans="2:14">
      <c r="B101" s="2">
        <v>42831</v>
      </c>
      <c r="C101" s="3">
        <v>46</v>
      </c>
      <c r="D101" s="3">
        <v>46</v>
      </c>
      <c r="E101" s="3">
        <v>92</v>
      </c>
      <c r="F101" s="4">
        <f t="shared" si="9"/>
        <v>45738</v>
      </c>
      <c r="G101" s="3"/>
      <c r="I101" s="2">
        <v>43196</v>
      </c>
      <c r="J101" s="3">
        <v>55</v>
      </c>
      <c r="K101" s="3">
        <v>66</v>
      </c>
      <c r="L101" s="3">
        <f t="shared" si="10"/>
        <v>121</v>
      </c>
      <c r="M101" s="5">
        <f t="shared" si="11"/>
        <v>10330</v>
      </c>
      <c r="N101" s="6"/>
    </row>
    <row r="102" spans="2:14">
      <c r="B102" s="2">
        <v>42832</v>
      </c>
      <c r="C102" s="3">
        <v>124</v>
      </c>
      <c r="D102" s="3">
        <v>126</v>
      </c>
      <c r="E102" s="3">
        <v>250</v>
      </c>
      <c r="F102" s="4">
        <f t="shared" si="9"/>
        <v>45988</v>
      </c>
      <c r="G102" s="3"/>
      <c r="I102" s="2">
        <v>43197</v>
      </c>
      <c r="J102" s="3">
        <v>11</v>
      </c>
      <c r="K102" s="3">
        <v>11</v>
      </c>
      <c r="L102" s="3">
        <f t="shared" si="10"/>
        <v>22</v>
      </c>
      <c r="M102" s="5">
        <f t="shared" si="11"/>
        <v>10352</v>
      </c>
      <c r="N102" s="6"/>
    </row>
    <row r="103" spans="2:14">
      <c r="B103" s="2">
        <v>42833</v>
      </c>
      <c r="C103" s="3">
        <v>42</v>
      </c>
      <c r="D103" s="3">
        <v>41</v>
      </c>
      <c r="E103" s="3">
        <v>83</v>
      </c>
      <c r="F103" s="4">
        <f t="shared" si="9"/>
        <v>46071</v>
      </c>
      <c r="G103" s="3"/>
      <c r="I103" s="2">
        <v>43198</v>
      </c>
      <c r="J103" s="3">
        <v>32</v>
      </c>
      <c r="K103" s="3">
        <v>28</v>
      </c>
      <c r="L103" s="3">
        <f t="shared" si="10"/>
        <v>60</v>
      </c>
      <c r="M103" s="5">
        <f t="shared" si="11"/>
        <v>10412</v>
      </c>
      <c r="N103" s="6"/>
    </row>
    <row r="104" spans="2:14">
      <c r="B104" s="2">
        <v>42834</v>
      </c>
      <c r="C104" s="3">
        <v>130</v>
      </c>
      <c r="D104" s="3">
        <v>119</v>
      </c>
      <c r="E104" s="3">
        <v>249</v>
      </c>
      <c r="F104" s="4">
        <f t="shared" si="9"/>
        <v>46320</v>
      </c>
      <c r="G104" s="3"/>
      <c r="I104" s="2">
        <v>43199</v>
      </c>
      <c r="J104" s="3">
        <v>15</v>
      </c>
      <c r="K104" s="3">
        <v>15</v>
      </c>
      <c r="L104" s="3">
        <f t="shared" si="10"/>
        <v>30</v>
      </c>
      <c r="M104" s="5">
        <f t="shared" si="11"/>
        <v>10442</v>
      </c>
      <c r="N104" s="6"/>
    </row>
    <row r="105" spans="2:14">
      <c r="B105" s="2">
        <v>42835</v>
      </c>
      <c r="C105" s="3">
        <v>126</v>
      </c>
      <c r="D105" s="3">
        <v>126</v>
      </c>
      <c r="E105" s="3">
        <v>252</v>
      </c>
      <c r="F105" s="4">
        <f t="shared" si="9"/>
        <v>46572</v>
      </c>
      <c r="G105" s="3"/>
      <c r="I105" s="2">
        <v>43200</v>
      </c>
      <c r="J105" s="20">
        <v>14</v>
      </c>
      <c r="K105" s="20">
        <v>12</v>
      </c>
      <c r="L105" s="3">
        <f t="shared" si="10"/>
        <v>26</v>
      </c>
      <c r="M105" s="5">
        <f t="shared" si="11"/>
        <v>10468</v>
      </c>
      <c r="N105" s="6"/>
    </row>
    <row r="106" spans="2:14">
      <c r="B106" s="2">
        <v>42836</v>
      </c>
      <c r="C106" s="3">
        <v>32</v>
      </c>
      <c r="D106" s="3">
        <v>22</v>
      </c>
      <c r="E106" s="3">
        <v>54</v>
      </c>
      <c r="F106" s="4">
        <f t="shared" si="9"/>
        <v>46626</v>
      </c>
      <c r="G106" s="3"/>
      <c r="I106" s="2">
        <v>43201</v>
      </c>
      <c r="J106" s="20">
        <v>391</v>
      </c>
      <c r="K106" s="20">
        <v>387</v>
      </c>
      <c r="L106" s="3">
        <f t="shared" si="10"/>
        <v>778</v>
      </c>
      <c r="M106" s="5">
        <f t="shared" si="11"/>
        <v>11246</v>
      </c>
      <c r="N106" s="6"/>
    </row>
    <row r="107" spans="2:14">
      <c r="B107" s="2">
        <v>42837</v>
      </c>
      <c r="C107" s="3">
        <v>35</v>
      </c>
      <c r="D107" s="3">
        <v>36</v>
      </c>
      <c r="E107" s="3">
        <v>71</v>
      </c>
      <c r="F107" s="4">
        <f t="shared" si="9"/>
        <v>46697</v>
      </c>
      <c r="G107" s="3"/>
      <c r="I107" s="2">
        <v>43202</v>
      </c>
      <c r="J107" s="20">
        <v>402</v>
      </c>
      <c r="K107" s="20">
        <v>403</v>
      </c>
      <c r="L107" s="3">
        <f t="shared" si="10"/>
        <v>805</v>
      </c>
      <c r="M107" s="5">
        <f t="shared" si="11"/>
        <v>12051</v>
      </c>
      <c r="N107" s="6"/>
    </row>
    <row r="108" spans="2:14">
      <c r="B108" s="2">
        <v>42838</v>
      </c>
      <c r="C108" s="3">
        <v>20</v>
      </c>
      <c r="D108" s="3">
        <v>22</v>
      </c>
      <c r="E108" s="3">
        <v>42</v>
      </c>
      <c r="F108" s="4">
        <f t="shared" si="9"/>
        <v>46739</v>
      </c>
      <c r="G108" s="3"/>
      <c r="I108" s="2">
        <v>43203</v>
      </c>
      <c r="J108" s="20">
        <v>2</v>
      </c>
      <c r="K108" s="20">
        <v>2</v>
      </c>
      <c r="L108" s="3">
        <f t="shared" si="10"/>
        <v>4</v>
      </c>
      <c r="M108" s="5">
        <f t="shared" si="11"/>
        <v>12055</v>
      </c>
      <c r="N108" s="6"/>
    </row>
    <row r="109" spans="2:14">
      <c r="B109" s="2">
        <v>42839</v>
      </c>
      <c r="C109" s="3">
        <v>150</v>
      </c>
      <c r="D109" s="3">
        <v>148</v>
      </c>
      <c r="E109" s="3">
        <v>298</v>
      </c>
      <c r="F109" s="4">
        <f t="shared" si="9"/>
        <v>47037</v>
      </c>
      <c r="G109" s="3"/>
      <c r="I109" s="2">
        <v>43204</v>
      </c>
      <c r="J109" s="3">
        <v>6</v>
      </c>
      <c r="K109" s="3">
        <v>6</v>
      </c>
      <c r="L109" s="3">
        <f t="shared" si="10"/>
        <v>12</v>
      </c>
      <c r="M109" s="5">
        <f t="shared" si="11"/>
        <v>12067</v>
      </c>
      <c r="N109" s="6"/>
    </row>
    <row r="110" spans="2:14">
      <c r="B110" s="2">
        <v>42840</v>
      </c>
      <c r="C110" s="3">
        <v>48</v>
      </c>
      <c r="D110" s="3">
        <v>41</v>
      </c>
      <c r="E110" s="3">
        <v>89</v>
      </c>
      <c r="F110" s="4">
        <f t="shared" si="9"/>
        <v>47126</v>
      </c>
      <c r="G110" s="3"/>
      <c r="I110" s="2">
        <v>43205</v>
      </c>
      <c r="J110" s="3">
        <v>21</v>
      </c>
      <c r="K110" s="3">
        <v>21</v>
      </c>
      <c r="L110" s="3">
        <f t="shared" si="10"/>
        <v>42</v>
      </c>
      <c r="M110" s="5">
        <f t="shared" si="11"/>
        <v>12109</v>
      </c>
      <c r="N110" s="6"/>
    </row>
    <row r="111" spans="2:14">
      <c r="B111" s="2">
        <v>42841</v>
      </c>
      <c r="C111" s="3">
        <v>35</v>
      </c>
      <c r="D111" s="3">
        <v>35</v>
      </c>
      <c r="E111" s="3">
        <v>70</v>
      </c>
      <c r="F111" s="4">
        <f t="shared" si="9"/>
        <v>47196</v>
      </c>
      <c r="G111" s="3"/>
      <c r="I111" s="2">
        <v>43206</v>
      </c>
      <c r="J111" s="3">
        <v>22</v>
      </c>
      <c r="K111" s="3">
        <v>24</v>
      </c>
      <c r="L111" s="3">
        <f t="shared" si="10"/>
        <v>46</v>
      </c>
      <c r="M111" s="5">
        <f t="shared" si="11"/>
        <v>12155</v>
      </c>
      <c r="N111" s="6"/>
    </row>
    <row r="112" spans="2:14">
      <c r="B112" s="2">
        <v>42842</v>
      </c>
      <c r="C112" s="3">
        <v>401</v>
      </c>
      <c r="D112" s="3">
        <v>397</v>
      </c>
      <c r="E112" s="3">
        <v>798</v>
      </c>
      <c r="F112" s="4">
        <f t="shared" si="9"/>
        <v>47994</v>
      </c>
      <c r="G112" s="3"/>
      <c r="I112" s="2">
        <v>43207</v>
      </c>
      <c r="J112" s="3">
        <v>106</v>
      </c>
      <c r="K112" s="3">
        <v>106</v>
      </c>
      <c r="L112" s="3">
        <f t="shared" si="10"/>
        <v>212</v>
      </c>
      <c r="M112" s="5">
        <f t="shared" si="11"/>
        <v>12367</v>
      </c>
      <c r="N112" s="6"/>
    </row>
    <row r="113" spans="2:19">
      <c r="B113" s="2">
        <v>42843</v>
      </c>
      <c r="C113" s="3">
        <v>221</v>
      </c>
      <c r="D113" s="3">
        <v>171</v>
      </c>
      <c r="E113" s="3">
        <v>392</v>
      </c>
      <c r="F113" s="4">
        <f t="shared" si="9"/>
        <v>48386</v>
      </c>
      <c r="G113" s="3"/>
      <c r="I113" s="2">
        <v>43208</v>
      </c>
      <c r="J113" s="3">
        <v>77</v>
      </c>
      <c r="K113" s="3">
        <v>67</v>
      </c>
      <c r="L113" s="3">
        <f t="shared" si="10"/>
        <v>144</v>
      </c>
      <c r="M113" s="5">
        <f t="shared" si="11"/>
        <v>12511</v>
      </c>
      <c r="N113" s="6"/>
    </row>
    <row r="114" spans="2:19">
      <c r="B114" s="2">
        <v>42844</v>
      </c>
      <c r="C114" s="3">
        <v>118</v>
      </c>
      <c r="D114" s="3">
        <v>119</v>
      </c>
      <c r="E114" s="3">
        <v>237</v>
      </c>
      <c r="F114" s="4">
        <f t="shared" si="9"/>
        <v>48623</v>
      </c>
      <c r="G114" s="3"/>
      <c r="I114" s="2">
        <v>43209</v>
      </c>
      <c r="J114" s="3">
        <v>18</v>
      </c>
      <c r="K114" s="3">
        <v>8</v>
      </c>
      <c r="L114" s="3">
        <f t="shared" si="10"/>
        <v>26</v>
      </c>
      <c r="M114" s="5">
        <f t="shared" si="11"/>
        <v>12537</v>
      </c>
      <c r="N114" s="6"/>
    </row>
    <row r="115" spans="2:19">
      <c r="B115" s="2">
        <v>42845</v>
      </c>
      <c r="C115" s="3">
        <v>12</v>
      </c>
      <c r="D115" s="3">
        <v>13</v>
      </c>
      <c r="E115" s="3">
        <v>25</v>
      </c>
      <c r="F115" s="4">
        <f t="shared" si="9"/>
        <v>48648</v>
      </c>
      <c r="G115" s="3"/>
      <c r="I115" s="2">
        <v>43210</v>
      </c>
      <c r="J115" s="3">
        <v>15</v>
      </c>
      <c r="K115" s="3">
        <v>10</v>
      </c>
      <c r="L115" s="3">
        <f t="shared" si="10"/>
        <v>25</v>
      </c>
      <c r="M115" s="5">
        <f t="shared" si="11"/>
        <v>12562</v>
      </c>
      <c r="N115" s="6"/>
    </row>
    <row r="116" spans="2:19">
      <c r="B116" s="2">
        <v>42846</v>
      </c>
      <c r="C116" s="3">
        <v>177</v>
      </c>
      <c r="D116" s="3">
        <v>175</v>
      </c>
      <c r="E116" s="3">
        <v>352</v>
      </c>
      <c r="F116" s="4">
        <f t="shared" si="9"/>
        <v>49000</v>
      </c>
      <c r="G116" s="3"/>
      <c r="I116" s="2">
        <v>43211</v>
      </c>
      <c r="J116" s="3">
        <v>132</v>
      </c>
      <c r="K116" s="3">
        <v>193</v>
      </c>
      <c r="L116" s="3">
        <f t="shared" si="10"/>
        <v>325</v>
      </c>
      <c r="M116" s="5">
        <f t="shared" si="11"/>
        <v>12887</v>
      </c>
      <c r="N116" s="6"/>
    </row>
    <row r="117" spans="2:19">
      <c r="B117" s="2">
        <v>42847</v>
      </c>
      <c r="C117" s="3">
        <v>63</v>
      </c>
      <c r="D117" s="3">
        <v>62</v>
      </c>
      <c r="E117" s="3">
        <v>125</v>
      </c>
      <c r="F117" s="4">
        <f t="shared" si="9"/>
        <v>49125</v>
      </c>
      <c r="G117" s="3"/>
      <c r="I117" s="2">
        <v>43212</v>
      </c>
      <c r="J117" s="3">
        <v>31</v>
      </c>
      <c r="K117" s="3">
        <v>29</v>
      </c>
      <c r="L117" s="3">
        <f t="shared" si="10"/>
        <v>60</v>
      </c>
      <c r="M117" s="5">
        <f t="shared" si="11"/>
        <v>12947</v>
      </c>
      <c r="N117" s="6"/>
    </row>
    <row r="118" spans="2:19">
      <c r="B118" s="2">
        <v>42848</v>
      </c>
      <c r="C118" s="3">
        <v>85</v>
      </c>
      <c r="D118" s="3">
        <v>85</v>
      </c>
      <c r="E118" s="3">
        <v>170</v>
      </c>
      <c r="F118" s="4">
        <f t="shared" si="9"/>
        <v>49295</v>
      </c>
      <c r="G118" s="3"/>
      <c r="I118" s="2">
        <v>43213</v>
      </c>
      <c r="J118" s="3">
        <v>8</v>
      </c>
      <c r="K118" s="3">
        <v>8</v>
      </c>
      <c r="L118" s="3">
        <f t="shared" si="10"/>
        <v>16</v>
      </c>
      <c r="M118" s="5">
        <f t="shared" si="11"/>
        <v>12963</v>
      </c>
      <c r="N118" s="6"/>
    </row>
    <row r="119" spans="2:19">
      <c r="B119" s="2">
        <v>42849</v>
      </c>
      <c r="C119" s="3">
        <v>273</v>
      </c>
      <c r="D119" s="3">
        <v>273</v>
      </c>
      <c r="E119" s="3">
        <v>546</v>
      </c>
      <c r="F119" s="4">
        <f t="shared" si="9"/>
        <v>49841</v>
      </c>
      <c r="G119" s="3"/>
      <c r="I119" s="2">
        <v>43214</v>
      </c>
      <c r="J119" s="3">
        <v>68</v>
      </c>
      <c r="K119" s="3">
        <v>68</v>
      </c>
      <c r="L119" s="3">
        <f t="shared" si="10"/>
        <v>136</v>
      </c>
      <c r="M119" s="5">
        <f t="shared" si="11"/>
        <v>13099</v>
      </c>
      <c r="N119" s="6"/>
    </row>
    <row r="120" spans="2:19">
      <c r="B120" s="2">
        <v>42850</v>
      </c>
      <c r="C120" s="3">
        <v>87</v>
      </c>
      <c r="D120" s="3">
        <v>37</v>
      </c>
      <c r="E120" s="3">
        <v>124</v>
      </c>
      <c r="F120" s="4">
        <f t="shared" si="9"/>
        <v>49965</v>
      </c>
      <c r="G120" s="3"/>
      <c r="I120" s="2">
        <v>43215</v>
      </c>
      <c r="J120" s="3">
        <v>2</v>
      </c>
      <c r="K120" s="3">
        <v>2</v>
      </c>
      <c r="L120" s="3">
        <f t="shared" si="10"/>
        <v>4</v>
      </c>
      <c r="M120" s="5">
        <f t="shared" si="11"/>
        <v>13103</v>
      </c>
      <c r="N120" s="6"/>
    </row>
    <row r="121" spans="2:19">
      <c r="B121" s="2">
        <v>42851</v>
      </c>
      <c r="C121" s="3">
        <v>502</v>
      </c>
      <c r="D121" s="3">
        <v>453</v>
      </c>
      <c r="E121" s="3">
        <v>955</v>
      </c>
      <c r="F121" s="4">
        <f t="shared" si="9"/>
        <v>50920</v>
      </c>
      <c r="G121" s="3"/>
      <c r="I121" s="2">
        <v>43216</v>
      </c>
      <c r="J121" s="3">
        <v>9</v>
      </c>
      <c r="K121" s="3">
        <v>8</v>
      </c>
      <c r="L121" s="3">
        <f t="shared" si="10"/>
        <v>17</v>
      </c>
      <c r="M121" s="5">
        <f t="shared" si="11"/>
        <v>13120</v>
      </c>
      <c r="N121" s="6"/>
    </row>
    <row r="122" spans="2:19">
      <c r="B122" s="2">
        <v>42852</v>
      </c>
      <c r="C122" s="3">
        <v>129</v>
      </c>
      <c r="D122" s="3">
        <v>129</v>
      </c>
      <c r="E122" s="3">
        <v>258</v>
      </c>
      <c r="F122" s="4">
        <f t="shared" si="9"/>
        <v>51178</v>
      </c>
      <c r="G122" s="3"/>
      <c r="I122" s="2">
        <v>43217</v>
      </c>
      <c r="J122" s="3">
        <v>2</v>
      </c>
      <c r="K122" s="3">
        <v>2</v>
      </c>
      <c r="L122" s="3">
        <f t="shared" si="10"/>
        <v>4</v>
      </c>
      <c r="M122" s="5">
        <f t="shared" si="11"/>
        <v>13124</v>
      </c>
      <c r="N122" s="5">
        <f>F122-M122</f>
        <v>38054</v>
      </c>
    </row>
    <row r="123" spans="2:19">
      <c r="B123" s="2">
        <v>42853</v>
      </c>
      <c r="C123" s="3">
        <v>89</v>
      </c>
      <c r="D123" s="3">
        <v>87</v>
      </c>
      <c r="E123" s="3">
        <v>176</v>
      </c>
      <c r="F123" s="4">
        <f t="shared" si="9"/>
        <v>51354</v>
      </c>
      <c r="G123" s="3"/>
      <c r="I123" s="2">
        <v>43218</v>
      </c>
      <c r="J123" s="11">
        <v>63</v>
      </c>
      <c r="K123" s="11">
        <v>64</v>
      </c>
      <c r="L123" s="3">
        <f t="shared" si="10"/>
        <v>127</v>
      </c>
      <c r="M123" s="5">
        <f t="shared" si="11"/>
        <v>13251</v>
      </c>
      <c r="N123" s="6"/>
      <c r="O123" s="7"/>
      <c r="P123" s="10"/>
      <c r="Q123" s="11"/>
      <c r="R123" s="11"/>
      <c r="S123" s="11"/>
    </row>
    <row r="124" spans="2:19">
      <c r="B124" s="2">
        <v>42854</v>
      </c>
      <c r="C124" s="3">
        <v>173</v>
      </c>
      <c r="D124" s="3">
        <v>174</v>
      </c>
      <c r="E124" s="3">
        <v>347</v>
      </c>
      <c r="F124" s="4">
        <f t="shared" si="9"/>
        <v>51701</v>
      </c>
      <c r="G124" s="3"/>
      <c r="I124" s="2">
        <v>43219</v>
      </c>
      <c r="J124" s="11">
        <v>51</v>
      </c>
      <c r="K124" s="11">
        <v>51</v>
      </c>
      <c r="L124" s="3">
        <f t="shared" si="10"/>
        <v>102</v>
      </c>
      <c r="M124" s="5">
        <f t="shared" si="11"/>
        <v>13353</v>
      </c>
      <c r="N124" s="6"/>
      <c r="O124" s="7"/>
      <c r="P124" s="10"/>
      <c r="Q124" s="11"/>
      <c r="R124" s="11"/>
      <c r="S124" s="11"/>
    </row>
    <row r="125" spans="2:19">
      <c r="B125" s="2">
        <v>42855</v>
      </c>
      <c r="C125" s="3">
        <v>96</v>
      </c>
      <c r="D125" s="3">
        <v>109</v>
      </c>
      <c r="E125" s="3">
        <v>205</v>
      </c>
      <c r="F125" s="4">
        <f t="shared" si="9"/>
        <v>51906</v>
      </c>
      <c r="G125" s="3"/>
      <c r="I125" s="2">
        <v>43220</v>
      </c>
      <c r="J125" s="11">
        <v>10</v>
      </c>
      <c r="K125" s="11">
        <v>11</v>
      </c>
      <c r="L125" s="3">
        <f t="shared" si="10"/>
        <v>21</v>
      </c>
      <c r="M125" s="5">
        <f t="shared" si="11"/>
        <v>13374</v>
      </c>
      <c r="N125" s="6"/>
      <c r="O125" s="7"/>
      <c r="P125" s="10"/>
      <c r="Q125" s="11"/>
      <c r="R125" s="11"/>
      <c r="S125" s="11"/>
    </row>
    <row r="126" spans="2:19">
      <c r="B126" s="2" t="s">
        <v>7</v>
      </c>
      <c r="C126" s="3">
        <f>SUM(C96:C125)</f>
        <v>4047</v>
      </c>
      <c r="D126" s="3">
        <f>SUM(D96:D125)</f>
        <v>3873</v>
      </c>
      <c r="E126" s="3">
        <f>C126+D126</f>
        <v>7920</v>
      </c>
      <c r="F126" s="3"/>
      <c r="G126" s="3"/>
      <c r="I126" s="2" t="s">
        <v>7</v>
      </c>
      <c r="J126" s="3">
        <f>SUM(J96:J125)</f>
        <v>1846</v>
      </c>
      <c r="K126" s="3">
        <f>SUM(K96:K125)</f>
        <v>1886</v>
      </c>
      <c r="L126" s="3">
        <f>J126+K126</f>
        <v>3732</v>
      </c>
      <c r="M126" s="3"/>
      <c r="N126" s="3"/>
    </row>
    <row r="127" spans="2:19">
      <c r="B127" s="10"/>
      <c r="C127" s="11"/>
      <c r="D127" s="11"/>
      <c r="E127" s="11"/>
      <c r="F127" s="11"/>
      <c r="G127" s="11"/>
    </row>
    <row r="128" spans="2:19">
      <c r="B128" s="60" t="s">
        <v>11</v>
      </c>
      <c r="C128" s="60"/>
      <c r="D128" s="60"/>
      <c r="E128" s="60"/>
      <c r="F128" s="60"/>
      <c r="G128" s="60"/>
      <c r="I128" s="60" t="s">
        <v>11</v>
      </c>
      <c r="J128" s="60"/>
      <c r="K128" s="60"/>
      <c r="L128" s="60"/>
      <c r="M128" s="60"/>
      <c r="N128" s="60"/>
    </row>
    <row r="129" spans="2:22">
      <c r="B129" s="2">
        <v>42856</v>
      </c>
      <c r="C129" s="3">
        <v>82</v>
      </c>
      <c r="D129" s="3">
        <v>81</v>
      </c>
      <c r="E129" s="3">
        <v>163</v>
      </c>
      <c r="F129" s="4">
        <f>F125+E129</f>
        <v>52069</v>
      </c>
      <c r="G129" s="3"/>
      <c r="I129" s="2">
        <v>43221</v>
      </c>
      <c r="J129" s="3">
        <v>71</v>
      </c>
      <c r="K129" s="3">
        <v>58</v>
      </c>
      <c r="L129" s="3">
        <f t="shared" ref="L129:L159" si="12">J129+K129</f>
        <v>129</v>
      </c>
      <c r="M129" s="5">
        <f>L129+M125</f>
        <v>13503</v>
      </c>
      <c r="N129" s="6"/>
      <c r="P129" s="21">
        <f>M125+L129</f>
        <v>13503</v>
      </c>
      <c r="Q129" s="10"/>
      <c r="R129" s="11"/>
      <c r="S129" s="11"/>
      <c r="T129" s="11"/>
    </row>
    <row r="130" spans="2:22">
      <c r="B130" s="2">
        <v>42857</v>
      </c>
      <c r="C130" s="3">
        <v>44</v>
      </c>
      <c r="D130" s="3">
        <v>35</v>
      </c>
      <c r="E130" s="3">
        <v>79</v>
      </c>
      <c r="F130" s="4">
        <f>F129+E130</f>
        <v>52148</v>
      </c>
      <c r="G130" s="3"/>
      <c r="I130" s="2">
        <v>43222</v>
      </c>
      <c r="J130" s="3">
        <v>138</v>
      </c>
      <c r="K130" s="3">
        <v>131</v>
      </c>
      <c r="L130" s="3">
        <f t="shared" si="12"/>
        <v>269</v>
      </c>
      <c r="M130" s="5">
        <f>M129+L130</f>
        <v>13772</v>
      </c>
      <c r="N130" s="6"/>
      <c r="P130" s="7"/>
      <c r="Q130" s="10"/>
      <c r="R130" s="11"/>
      <c r="S130" s="11"/>
      <c r="T130" s="11"/>
    </row>
    <row r="131" spans="2:22">
      <c r="B131" s="2">
        <v>42858</v>
      </c>
      <c r="C131" s="3">
        <v>29</v>
      </c>
      <c r="D131" s="3">
        <v>30</v>
      </c>
      <c r="E131" s="3">
        <v>59</v>
      </c>
      <c r="F131" s="4">
        <f t="shared" ref="F131:F159" si="13">F130+E131</f>
        <v>52207</v>
      </c>
      <c r="G131" s="3"/>
      <c r="I131" s="2">
        <v>43223</v>
      </c>
      <c r="J131" s="3">
        <v>10</v>
      </c>
      <c r="K131" s="3">
        <v>8</v>
      </c>
      <c r="L131" s="3">
        <f t="shared" si="12"/>
        <v>18</v>
      </c>
      <c r="M131" s="5">
        <f t="shared" ref="M131:M142" si="14">M130+L131</f>
        <v>13790</v>
      </c>
      <c r="N131" s="6"/>
      <c r="P131" s="7"/>
      <c r="Q131" s="10"/>
      <c r="R131" s="11"/>
      <c r="S131" s="11"/>
      <c r="T131" s="11"/>
    </row>
    <row r="132" spans="2:22">
      <c r="B132" s="2">
        <v>42859</v>
      </c>
      <c r="C132" s="3">
        <v>311</v>
      </c>
      <c r="D132" s="3">
        <v>305</v>
      </c>
      <c r="E132" s="3">
        <v>616</v>
      </c>
      <c r="F132" s="4">
        <f t="shared" si="13"/>
        <v>52823</v>
      </c>
      <c r="G132" s="3"/>
      <c r="I132" s="2">
        <v>43224</v>
      </c>
      <c r="J132" s="3">
        <v>2</v>
      </c>
      <c r="K132" s="3">
        <v>3</v>
      </c>
      <c r="L132" s="3">
        <f t="shared" si="12"/>
        <v>5</v>
      </c>
      <c r="M132" s="5">
        <f t="shared" si="14"/>
        <v>13795</v>
      </c>
      <c r="N132" s="6"/>
      <c r="P132" s="7"/>
      <c r="Q132" s="10"/>
      <c r="R132" s="11"/>
      <c r="S132" s="11"/>
      <c r="T132" s="11"/>
    </row>
    <row r="133" spans="2:22">
      <c r="B133" s="2">
        <v>42860</v>
      </c>
      <c r="C133" s="3">
        <v>60</v>
      </c>
      <c r="D133" s="3">
        <v>62</v>
      </c>
      <c r="E133" s="3">
        <v>122</v>
      </c>
      <c r="F133" s="4">
        <f t="shared" si="13"/>
        <v>52945</v>
      </c>
      <c r="G133" s="3"/>
      <c r="I133" s="2">
        <v>43225</v>
      </c>
      <c r="J133" s="3">
        <v>35</v>
      </c>
      <c r="K133" s="3">
        <v>20</v>
      </c>
      <c r="L133" s="3">
        <f t="shared" si="12"/>
        <v>55</v>
      </c>
      <c r="M133" s="5">
        <f t="shared" si="14"/>
        <v>13850</v>
      </c>
      <c r="N133" s="6"/>
      <c r="P133" s="7"/>
      <c r="Q133" s="10"/>
      <c r="R133" s="7"/>
      <c r="S133" s="10"/>
      <c r="T133" s="11"/>
      <c r="U133" s="11"/>
      <c r="V133" s="11"/>
    </row>
    <row r="134" spans="2:22">
      <c r="B134" s="2">
        <v>42861</v>
      </c>
      <c r="C134" s="3">
        <v>46</v>
      </c>
      <c r="D134" s="3">
        <v>46</v>
      </c>
      <c r="E134" s="3">
        <v>92</v>
      </c>
      <c r="F134" s="4">
        <f t="shared" si="13"/>
        <v>53037</v>
      </c>
      <c r="G134" s="3"/>
      <c r="I134" s="2">
        <v>43226</v>
      </c>
      <c r="J134" s="3">
        <v>23</v>
      </c>
      <c r="K134" s="3">
        <v>25</v>
      </c>
      <c r="L134" s="3">
        <f t="shared" si="12"/>
        <v>48</v>
      </c>
      <c r="M134" s="5">
        <f t="shared" si="14"/>
        <v>13898</v>
      </c>
      <c r="N134" s="6"/>
      <c r="O134" s="7"/>
      <c r="P134" s="7"/>
      <c r="Q134" s="10"/>
      <c r="R134" s="7"/>
      <c r="S134" s="10"/>
      <c r="T134" s="11"/>
      <c r="U134" s="11"/>
      <c r="V134" s="11"/>
    </row>
    <row r="135" spans="2:22">
      <c r="B135" s="2">
        <v>42862</v>
      </c>
      <c r="C135" s="3">
        <v>76</v>
      </c>
      <c r="D135" s="3">
        <v>86</v>
      </c>
      <c r="E135" s="3">
        <v>162</v>
      </c>
      <c r="F135" s="4">
        <f t="shared" si="13"/>
        <v>53199</v>
      </c>
      <c r="G135" s="3"/>
      <c r="I135" s="2">
        <v>43227</v>
      </c>
      <c r="J135" s="3">
        <v>418</v>
      </c>
      <c r="K135" s="3">
        <v>428</v>
      </c>
      <c r="L135" s="3">
        <f t="shared" si="12"/>
        <v>846</v>
      </c>
      <c r="M135" s="5">
        <f t="shared" si="14"/>
        <v>14744</v>
      </c>
      <c r="N135" s="6"/>
      <c r="O135" s="7"/>
      <c r="P135" s="10"/>
      <c r="Q135" s="11"/>
      <c r="R135" s="11"/>
      <c r="S135" s="11"/>
    </row>
    <row r="136" spans="2:22">
      <c r="B136" s="2">
        <v>42863</v>
      </c>
      <c r="C136" s="3">
        <v>64</v>
      </c>
      <c r="D136" s="3">
        <v>66</v>
      </c>
      <c r="E136" s="3">
        <v>130</v>
      </c>
      <c r="F136" s="4">
        <f t="shared" si="13"/>
        <v>53329</v>
      </c>
      <c r="G136" s="3"/>
      <c r="I136" s="2">
        <v>43228</v>
      </c>
      <c r="J136" s="3">
        <v>84</v>
      </c>
      <c r="K136" s="3">
        <v>84</v>
      </c>
      <c r="L136" s="3">
        <f t="shared" si="12"/>
        <v>168</v>
      </c>
      <c r="M136" s="5">
        <f t="shared" si="14"/>
        <v>14912</v>
      </c>
      <c r="N136" s="6"/>
      <c r="O136" s="7"/>
      <c r="P136" s="10"/>
      <c r="Q136" s="11"/>
      <c r="R136" s="11"/>
      <c r="S136" s="11"/>
    </row>
    <row r="137" spans="2:22">
      <c r="B137" s="2">
        <v>42864</v>
      </c>
      <c r="C137" s="3">
        <v>85</v>
      </c>
      <c r="D137" s="3">
        <v>82</v>
      </c>
      <c r="E137" s="3">
        <v>167</v>
      </c>
      <c r="F137" s="4">
        <f t="shared" si="13"/>
        <v>53496</v>
      </c>
      <c r="G137" s="3"/>
      <c r="I137" s="2">
        <v>43229</v>
      </c>
      <c r="J137" s="3">
        <v>10</v>
      </c>
      <c r="K137" s="3">
        <v>10</v>
      </c>
      <c r="L137" s="3">
        <f t="shared" si="12"/>
        <v>20</v>
      </c>
      <c r="M137" s="5">
        <f t="shared" si="14"/>
        <v>14932</v>
      </c>
      <c r="N137" s="6"/>
    </row>
    <row r="138" spans="2:22">
      <c r="B138" s="2">
        <v>42865</v>
      </c>
      <c r="C138" s="3">
        <v>130</v>
      </c>
      <c r="D138" s="3">
        <v>179</v>
      </c>
      <c r="E138" s="3">
        <v>309</v>
      </c>
      <c r="F138" s="4">
        <f t="shared" si="13"/>
        <v>53805</v>
      </c>
      <c r="G138" s="3"/>
      <c r="I138" s="2">
        <v>43230</v>
      </c>
      <c r="J138" s="3">
        <v>18</v>
      </c>
      <c r="K138" s="3">
        <v>16</v>
      </c>
      <c r="L138" s="3">
        <f t="shared" si="12"/>
        <v>34</v>
      </c>
      <c r="M138" s="5">
        <f>M137+L138</f>
        <v>14966</v>
      </c>
      <c r="N138" s="6"/>
    </row>
    <row r="139" spans="2:22">
      <c r="B139" s="2">
        <v>42866</v>
      </c>
      <c r="C139" s="3">
        <v>544</v>
      </c>
      <c r="D139" s="3">
        <v>307</v>
      </c>
      <c r="E139" s="3">
        <v>851</v>
      </c>
      <c r="F139" s="4">
        <f t="shared" si="13"/>
        <v>54656</v>
      </c>
      <c r="G139" s="3"/>
      <c r="I139" s="2">
        <v>43231</v>
      </c>
      <c r="J139" s="3">
        <v>112</v>
      </c>
      <c r="K139" s="3">
        <v>112</v>
      </c>
      <c r="L139" s="3">
        <f t="shared" si="12"/>
        <v>224</v>
      </c>
      <c r="M139" s="5">
        <f t="shared" si="14"/>
        <v>15190</v>
      </c>
      <c r="N139" s="6"/>
      <c r="P139" s="7"/>
      <c r="Q139" s="10"/>
      <c r="R139" s="11"/>
      <c r="S139" s="11"/>
      <c r="T139" s="11"/>
    </row>
    <row r="140" spans="2:22">
      <c r="B140" s="2">
        <v>42867</v>
      </c>
      <c r="C140" s="3">
        <v>30</v>
      </c>
      <c r="D140" s="3">
        <v>29</v>
      </c>
      <c r="E140" s="3">
        <v>59</v>
      </c>
      <c r="F140" s="4">
        <f t="shared" si="13"/>
        <v>54715</v>
      </c>
      <c r="G140" s="3"/>
      <c r="I140" s="2">
        <v>43232</v>
      </c>
      <c r="J140" s="3">
        <v>36</v>
      </c>
      <c r="K140" s="3">
        <v>40</v>
      </c>
      <c r="L140" s="3">
        <f t="shared" si="12"/>
        <v>76</v>
      </c>
      <c r="M140" s="5">
        <f t="shared" si="14"/>
        <v>15266</v>
      </c>
      <c r="N140" s="6"/>
      <c r="P140" s="7"/>
      <c r="Q140" s="10"/>
      <c r="R140" s="11"/>
      <c r="S140" s="11"/>
      <c r="T140" s="11"/>
    </row>
    <row r="141" spans="2:22">
      <c r="B141" s="2">
        <v>42868</v>
      </c>
      <c r="C141" s="3">
        <v>157</v>
      </c>
      <c r="D141" s="3">
        <v>147</v>
      </c>
      <c r="E141" s="3">
        <v>304</v>
      </c>
      <c r="F141" s="4">
        <f t="shared" si="13"/>
        <v>55019</v>
      </c>
      <c r="G141" s="3"/>
      <c r="I141" s="2">
        <v>43233</v>
      </c>
      <c r="J141" s="3">
        <v>25</v>
      </c>
      <c r="K141" s="3">
        <v>25</v>
      </c>
      <c r="L141" s="3">
        <f t="shared" si="12"/>
        <v>50</v>
      </c>
      <c r="M141" s="5">
        <f t="shared" si="14"/>
        <v>15316</v>
      </c>
      <c r="N141" s="6"/>
      <c r="P141" s="7"/>
      <c r="Q141" s="10"/>
      <c r="R141" s="11"/>
      <c r="S141" s="11"/>
      <c r="T141" s="11"/>
    </row>
    <row r="142" spans="2:22">
      <c r="B142" s="2">
        <v>42869</v>
      </c>
      <c r="C142" s="3">
        <v>60</v>
      </c>
      <c r="D142" s="3">
        <v>59</v>
      </c>
      <c r="E142" s="3">
        <v>119</v>
      </c>
      <c r="F142" s="4">
        <f t="shared" si="13"/>
        <v>55138</v>
      </c>
      <c r="G142" s="3"/>
      <c r="I142" s="2">
        <v>43234</v>
      </c>
      <c r="J142" s="3">
        <v>64</v>
      </c>
      <c r="K142" s="3">
        <v>64</v>
      </c>
      <c r="L142" s="3">
        <f t="shared" si="12"/>
        <v>128</v>
      </c>
      <c r="M142" s="5">
        <f t="shared" si="14"/>
        <v>15444</v>
      </c>
      <c r="N142" s="5">
        <f>F141-M142</f>
        <v>39575</v>
      </c>
      <c r="P142" s="7"/>
      <c r="Q142" s="10"/>
      <c r="R142" s="11"/>
      <c r="S142" s="11"/>
      <c r="T142" s="11"/>
    </row>
    <row r="143" spans="2:22">
      <c r="B143" s="2">
        <v>42870</v>
      </c>
      <c r="C143" s="3">
        <v>153</v>
      </c>
      <c r="D143" s="3">
        <v>144</v>
      </c>
      <c r="E143" s="3">
        <v>297</v>
      </c>
      <c r="F143" s="4">
        <f t="shared" si="13"/>
        <v>55435</v>
      </c>
      <c r="G143" s="3"/>
      <c r="I143" s="2">
        <v>43235</v>
      </c>
      <c r="J143" s="3">
        <v>12</v>
      </c>
      <c r="K143" s="3">
        <v>12</v>
      </c>
      <c r="L143" s="3">
        <f t="shared" si="12"/>
        <v>24</v>
      </c>
      <c r="M143" s="5">
        <f t="shared" ref="M143:M159" si="15">L143+M139</f>
        <v>15214</v>
      </c>
      <c r="N143" s="6"/>
      <c r="P143" s="7"/>
      <c r="Q143" s="10"/>
      <c r="R143" s="11"/>
      <c r="S143" s="11"/>
      <c r="T143" s="11"/>
      <c r="U143" s="11"/>
    </row>
    <row r="144" spans="2:22">
      <c r="B144" s="2">
        <v>42871</v>
      </c>
      <c r="C144" s="3">
        <v>77</v>
      </c>
      <c r="D144" s="3">
        <v>77</v>
      </c>
      <c r="E144" s="3">
        <v>154</v>
      </c>
      <c r="F144" s="4">
        <f t="shared" si="13"/>
        <v>55589</v>
      </c>
      <c r="G144" s="3"/>
      <c r="I144" s="2">
        <v>43236</v>
      </c>
      <c r="J144" s="3">
        <v>9</v>
      </c>
      <c r="K144" s="3">
        <v>9</v>
      </c>
      <c r="L144" s="3">
        <f t="shared" si="12"/>
        <v>18</v>
      </c>
      <c r="M144" s="5">
        <f t="shared" si="15"/>
        <v>15284</v>
      </c>
      <c r="N144" s="6"/>
      <c r="P144" s="7"/>
      <c r="Q144" s="10"/>
      <c r="R144" s="11"/>
      <c r="S144" s="11"/>
      <c r="T144" s="11"/>
    </row>
    <row r="145" spans="2:20">
      <c r="B145" s="2">
        <v>42872</v>
      </c>
      <c r="C145" s="3">
        <v>399</v>
      </c>
      <c r="D145" s="3">
        <v>398</v>
      </c>
      <c r="E145" s="3">
        <v>797</v>
      </c>
      <c r="F145" s="4">
        <f t="shared" si="13"/>
        <v>56386</v>
      </c>
      <c r="G145" s="3"/>
      <c r="I145" s="2">
        <v>43237</v>
      </c>
      <c r="J145" s="3">
        <v>46</v>
      </c>
      <c r="K145" s="3">
        <v>48</v>
      </c>
      <c r="L145" s="3">
        <f t="shared" si="12"/>
        <v>94</v>
      </c>
      <c r="M145" s="5">
        <f t="shared" si="15"/>
        <v>15410</v>
      </c>
      <c r="N145" s="6"/>
      <c r="P145" s="7"/>
      <c r="Q145" s="10"/>
      <c r="R145" s="11"/>
      <c r="S145" s="11"/>
      <c r="T145" s="11"/>
    </row>
    <row r="146" spans="2:20">
      <c r="B146" s="2">
        <v>42873</v>
      </c>
      <c r="C146" s="3">
        <v>100</v>
      </c>
      <c r="D146" s="3">
        <v>95</v>
      </c>
      <c r="E146" s="3">
        <v>195</v>
      </c>
      <c r="F146" s="4">
        <f t="shared" si="13"/>
        <v>56581</v>
      </c>
      <c r="G146" s="3"/>
      <c r="I146" s="2">
        <v>43238</v>
      </c>
      <c r="J146" s="3">
        <v>2</v>
      </c>
      <c r="K146" s="3">
        <v>2</v>
      </c>
      <c r="L146" s="3">
        <f t="shared" si="12"/>
        <v>4</v>
      </c>
      <c r="M146" s="5">
        <f t="shared" si="15"/>
        <v>15448</v>
      </c>
      <c r="N146" s="6"/>
      <c r="P146" s="7"/>
      <c r="Q146" s="10"/>
      <c r="R146" s="11"/>
      <c r="S146" s="11"/>
      <c r="T146" s="11"/>
    </row>
    <row r="147" spans="2:20">
      <c r="B147" s="2">
        <v>42874</v>
      </c>
      <c r="C147" s="3">
        <v>10</v>
      </c>
      <c r="D147" s="3">
        <v>10</v>
      </c>
      <c r="E147" s="3">
        <v>20</v>
      </c>
      <c r="F147" s="4">
        <f t="shared" si="13"/>
        <v>56601</v>
      </c>
      <c r="G147" s="3"/>
      <c r="I147" s="2">
        <v>43239</v>
      </c>
      <c r="J147" s="3">
        <v>45</v>
      </c>
      <c r="K147" s="3">
        <v>45</v>
      </c>
      <c r="L147" s="3">
        <f t="shared" si="12"/>
        <v>90</v>
      </c>
      <c r="M147" s="5">
        <f t="shared" si="15"/>
        <v>15304</v>
      </c>
      <c r="N147" s="6"/>
    </row>
    <row r="148" spans="2:20">
      <c r="B148" s="2">
        <v>42875</v>
      </c>
      <c r="C148" s="3">
        <v>48</v>
      </c>
      <c r="D148" s="3">
        <v>57</v>
      </c>
      <c r="E148" s="3">
        <v>105</v>
      </c>
      <c r="F148" s="4">
        <f t="shared" si="13"/>
        <v>56706</v>
      </c>
      <c r="G148" s="3"/>
      <c r="I148" s="2">
        <v>43240</v>
      </c>
      <c r="J148" s="3">
        <v>38</v>
      </c>
      <c r="K148" s="3">
        <v>41</v>
      </c>
      <c r="L148" s="3">
        <f t="shared" si="12"/>
        <v>79</v>
      </c>
      <c r="M148" s="5">
        <f t="shared" si="15"/>
        <v>15363</v>
      </c>
      <c r="N148" s="6"/>
    </row>
    <row r="149" spans="2:20">
      <c r="B149" s="2">
        <v>42876</v>
      </c>
      <c r="C149" s="3">
        <v>114</v>
      </c>
      <c r="D149" s="3">
        <v>121</v>
      </c>
      <c r="E149" s="3">
        <v>235</v>
      </c>
      <c r="F149" s="4">
        <f t="shared" si="13"/>
        <v>56941</v>
      </c>
      <c r="G149" s="3"/>
      <c r="I149" s="2">
        <v>43241</v>
      </c>
      <c r="J149" s="3">
        <v>14</v>
      </c>
      <c r="K149" s="3">
        <v>72</v>
      </c>
      <c r="L149" s="3">
        <f t="shared" si="12"/>
        <v>86</v>
      </c>
      <c r="M149" s="5">
        <f t="shared" si="15"/>
        <v>15496</v>
      </c>
      <c r="N149" s="6"/>
    </row>
    <row r="150" spans="2:20">
      <c r="B150" s="2">
        <v>42877</v>
      </c>
      <c r="C150" s="3">
        <v>13</v>
      </c>
      <c r="D150" s="3">
        <v>13</v>
      </c>
      <c r="E150" s="3">
        <v>26</v>
      </c>
      <c r="F150" s="4">
        <f t="shared" si="13"/>
        <v>56967</v>
      </c>
      <c r="G150" s="3"/>
      <c r="I150" s="2">
        <v>43242</v>
      </c>
      <c r="J150" s="3">
        <v>4</v>
      </c>
      <c r="K150" s="3">
        <v>4</v>
      </c>
      <c r="L150" s="3">
        <f t="shared" si="12"/>
        <v>8</v>
      </c>
      <c r="M150" s="5">
        <f t="shared" si="15"/>
        <v>15456</v>
      </c>
      <c r="N150" s="6"/>
    </row>
    <row r="151" spans="2:20">
      <c r="B151" s="2">
        <v>42878</v>
      </c>
      <c r="C151" s="3">
        <v>94</v>
      </c>
      <c r="D151" s="3">
        <v>84</v>
      </c>
      <c r="E151" s="3">
        <v>178</v>
      </c>
      <c r="F151" s="4">
        <f t="shared" si="13"/>
        <v>57145</v>
      </c>
      <c r="G151" s="3"/>
      <c r="I151" s="2">
        <v>43243</v>
      </c>
      <c r="J151" s="3">
        <v>4</v>
      </c>
      <c r="K151" s="3">
        <v>4</v>
      </c>
      <c r="L151" s="3">
        <f t="shared" si="12"/>
        <v>8</v>
      </c>
      <c r="M151" s="5">
        <f t="shared" si="15"/>
        <v>15312</v>
      </c>
      <c r="N151" s="6"/>
    </row>
    <row r="152" spans="2:20">
      <c r="B152" s="2">
        <v>42879</v>
      </c>
      <c r="C152" s="3">
        <v>177</v>
      </c>
      <c r="D152" s="3">
        <v>164</v>
      </c>
      <c r="E152" s="3">
        <v>341</v>
      </c>
      <c r="F152" s="4">
        <f t="shared" si="13"/>
        <v>57486</v>
      </c>
      <c r="G152" s="3"/>
      <c r="I152" s="2">
        <v>43244</v>
      </c>
      <c r="J152" s="3">
        <v>84</v>
      </c>
      <c r="K152" s="3">
        <v>77</v>
      </c>
      <c r="L152" s="3">
        <f t="shared" si="12"/>
        <v>161</v>
      </c>
      <c r="M152" s="5">
        <f t="shared" si="15"/>
        <v>15524</v>
      </c>
      <c r="N152" s="6"/>
    </row>
    <row r="153" spans="2:20">
      <c r="B153" s="2">
        <v>42880</v>
      </c>
      <c r="C153" s="3">
        <v>35</v>
      </c>
      <c r="D153" s="3">
        <v>30</v>
      </c>
      <c r="E153" s="3">
        <v>65</v>
      </c>
      <c r="F153" s="4">
        <f t="shared" si="13"/>
        <v>57551</v>
      </c>
      <c r="G153" s="3"/>
      <c r="I153" s="2">
        <v>43245</v>
      </c>
      <c r="J153" s="3">
        <v>10</v>
      </c>
      <c r="K153" s="3">
        <v>10</v>
      </c>
      <c r="L153" s="3">
        <f t="shared" si="12"/>
        <v>20</v>
      </c>
      <c r="M153" s="5">
        <f t="shared" si="15"/>
        <v>15516</v>
      </c>
      <c r="N153" s="6"/>
    </row>
    <row r="154" spans="2:20">
      <c r="B154" s="2">
        <v>42881</v>
      </c>
      <c r="C154" s="3">
        <v>19</v>
      </c>
      <c r="D154" s="3">
        <v>21</v>
      </c>
      <c r="E154" s="3">
        <v>40</v>
      </c>
      <c r="F154" s="4">
        <f t="shared" si="13"/>
        <v>57591</v>
      </c>
      <c r="G154" s="3"/>
      <c r="I154" s="2">
        <v>43246</v>
      </c>
      <c r="J154" s="3">
        <v>2</v>
      </c>
      <c r="K154" s="3">
        <v>2</v>
      </c>
      <c r="L154" s="3">
        <f t="shared" si="12"/>
        <v>4</v>
      </c>
      <c r="M154" s="5">
        <f t="shared" si="15"/>
        <v>15460</v>
      </c>
      <c r="N154" s="6"/>
      <c r="P154" s="7"/>
      <c r="Q154" s="10"/>
      <c r="R154" s="11"/>
      <c r="S154" s="11"/>
      <c r="T154" s="11"/>
    </row>
    <row r="155" spans="2:20">
      <c r="B155" s="2">
        <v>42882</v>
      </c>
      <c r="C155" s="3">
        <v>22</v>
      </c>
      <c r="D155" s="3">
        <v>22</v>
      </c>
      <c r="E155" s="3">
        <v>44</v>
      </c>
      <c r="F155" s="4">
        <f t="shared" si="13"/>
        <v>57635</v>
      </c>
      <c r="G155" s="3"/>
      <c r="I155" s="2">
        <v>43247</v>
      </c>
      <c r="J155" s="3">
        <v>24</v>
      </c>
      <c r="K155" s="3">
        <v>18</v>
      </c>
      <c r="L155" s="3">
        <f t="shared" si="12"/>
        <v>42</v>
      </c>
      <c r="M155" s="5">
        <f t="shared" si="15"/>
        <v>15354</v>
      </c>
      <c r="N155" s="6"/>
      <c r="P155" s="7"/>
      <c r="Q155" s="10"/>
      <c r="R155" s="11"/>
      <c r="S155" s="11"/>
      <c r="T155" s="11"/>
    </row>
    <row r="156" spans="2:20">
      <c r="B156" s="2">
        <v>42883</v>
      </c>
      <c r="C156" s="3">
        <v>39</v>
      </c>
      <c r="D156" s="3">
        <v>41</v>
      </c>
      <c r="E156" s="3">
        <v>80</v>
      </c>
      <c r="F156" s="4">
        <f t="shared" si="13"/>
        <v>57715</v>
      </c>
      <c r="G156" s="3"/>
      <c r="I156" s="2">
        <v>43248</v>
      </c>
      <c r="J156" s="3">
        <v>37</v>
      </c>
      <c r="K156" s="3">
        <v>33</v>
      </c>
      <c r="L156" s="3">
        <f t="shared" si="12"/>
        <v>70</v>
      </c>
      <c r="M156" s="5">
        <f t="shared" si="15"/>
        <v>15594</v>
      </c>
      <c r="N156" s="6"/>
      <c r="P156" s="7"/>
      <c r="Q156" s="10"/>
      <c r="R156" s="11"/>
      <c r="S156" s="11"/>
      <c r="T156" s="11"/>
    </row>
    <row r="157" spans="2:20">
      <c r="B157" s="2">
        <v>42884</v>
      </c>
      <c r="C157" s="3">
        <v>170</v>
      </c>
      <c r="D157" s="3">
        <v>170</v>
      </c>
      <c r="E157" s="3">
        <v>340</v>
      </c>
      <c r="F157" s="4">
        <f t="shared" si="13"/>
        <v>58055</v>
      </c>
      <c r="G157" s="3"/>
      <c r="I157" s="2">
        <v>43249</v>
      </c>
      <c r="J157" s="3">
        <v>4</v>
      </c>
      <c r="K157" s="3">
        <v>4</v>
      </c>
      <c r="L157" s="3">
        <f t="shared" si="12"/>
        <v>8</v>
      </c>
      <c r="M157" s="5">
        <f t="shared" si="15"/>
        <v>15524</v>
      </c>
      <c r="N157" s="6"/>
      <c r="P157" s="7"/>
      <c r="Q157" s="10"/>
      <c r="R157" s="11"/>
      <c r="S157" s="11"/>
      <c r="T157" s="11"/>
    </row>
    <row r="158" spans="2:20">
      <c r="B158" s="2">
        <v>42885</v>
      </c>
      <c r="C158" s="3">
        <v>13</v>
      </c>
      <c r="D158" s="3">
        <v>13</v>
      </c>
      <c r="E158" s="3">
        <v>26</v>
      </c>
      <c r="F158" s="4">
        <f t="shared" si="13"/>
        <v>58081</v>
      </c>
      <c r="G158" s="3"/>
      <c r="I158" s="2">
        <v>43250</v>
      </c>
      <c r="J158" s="3">
        <v>19</v>
      </c>
      <c r="K158" s="3">
        <v>23</v>
      </c>
      <c r="L158" s="3">
        <f t="shared" si="12"/>
        <v>42</v>
      </c>
      <c r="M158" s="5">
        <f t="shared" si="15"/>
        <v>15502</v>
      </c>
      <c r="N158" s="6"/>
      <c r="P158" s="7"/>
      <c r="Q158" s="10"/>
      <c r="R158" s="11"/>
      <c r="S158" s="11"/>
      <c r="T158" s="11"/>
    </row>
    <row r="159" spans="2:20">
      <c r="B159" s="2">
        <v>42886</v>
      </c>
      <c r="C159" s="3">
        <v>108</v>
      </c>
      <c r="D159" s="3">
        <v>153</v>
      </c>
      <c r="E159" s="3">
        <v>261</v>
      </c>
      <c r="F159" s="4">
        <f t="shared" si="13"/>
        <v>58342</v>
      </c>
      <c r="G159" s="3"/>
      <c r="I159" s="2">
        <v>43251</v>
      </c>
      <c r="J159" s="3">
        <v>8</v>
      </c>
      <c r="K159" s="3">
        <v>8</v>
      </c>
      <c r="L159" s="3">
        <f t="shared" si="12"/>
        <v>16</v>
      </c>
      <c r="M159" s="5">
        <f t="shared" si="15"/>
        <v>15370</v>
      </c>
      <c r="N159" s="6"/>
      <c r="P159" s="7"/>
      <c r="Q159" s="10"/>
      <c r="R159" s="11"/>
      <c r="S159" s="11"/>
      <c r="T159" s="11"/>
    </row>
    <row r="160" spans="2:20">
      <c r="B160" s="2" t="s">
        <v>12</v>
      </c>
      <c r="C160" s="3">
        <f>SUM(C129:C159)</f>
        <v>3309</v>
      </c>
      <c r="D160" s="3">
        <f>SUM(D129:D159)</f>
        <v>3127</v>
      </c>
      <c r="E160" s="3">
        <f>C160+D160</f>
        <v>6436</v>
      </c>
      <c r="F160" s="3"/>
      <c r="G160" s="3"/>
      <c r="I160" s="2" t="s">
        <v>12</v>
      </c>
      <c r="J160" s="3">
        <f>SUM(J129:J159)</f>
        <v>1408</v>
      </c>
      <c r="K160" s="3">
        <f>SUM(K129:K159)</f>
        <v>1436</v>
      </c>
      <c r="L160" s="3">
        <f>J160+K160</f>
        <v>2844</v>
      </c>
      <c r="M160" s="3"/>
      <c r="N160" s="3"/>
      <c r="P160" s="7"/>
      <c r="Q160" s="10"/>
      <c r="R160" s="11"/>
      <c r="S160" s="11"/>
      <c r="T160" s="11"/>
    </row>
    <row r="161" spans="2:20">
      <c r="B161" s="10"/>
      <c r="C161" s="11"/>
      <c r="D161" s="11"/>
      <c r="E161" s="11"/>
      <c r="F161" s="11"/>
      <c r="G161" s="11"/>
      <c r="P161" s="7"/>
      <c r="Q161" s="10"/>
      <c r="R161" s="11"/>
      <c r="S161" s="11"/>
      <c r="T161" s="11"/>
    </row>
    <row r="162" spans="2:20">
      <c r="B162" s="60" t="s">
        <v>13</v>
      </c>
      <c r="C162" s="60"/>
      <c r="D162" s="60"/>
      <c r="E162" s="60"/>
      <c r="F162" s="60"/>
      <c r="G162" s="60"/>
      <c r="I162" s="60" t="s">
        <v>13</v>
      </c>
      <c r="J162" s="60"/>
      <c r="K162" s="60"/>
      <c r="L162" s="60"/>
      <c r="M162" s="60"/>
      <c r="N162" s="60"/>
      <c r="P162" s="7"/>
      <c r="Q162" s="10"/>
      <c r="R162" s="11"/>
      <c r="S162" s="11"/>
      <c r="T162" s="11"/>
    </row>
    <row r="163" spans="2:20">
      <c r="B163" s="2">
        <v>42887</v>
      </c>
      <c r="C163" s="3">
        <v>40</v>
      </c>
      <c r="D163" s="3">
        <v>41</v>
      </c>
      <c r="E163" s="3">
        <v>81</v>
      </c>
      <c r="F163" s="4">
        <f>F159+E163</f>
        <v>58423</v>
      </c>
      <c r="G163" s="3"/>
      <c r="I163" s="2">
        <v>43252</v>
      </c>
      <c r="J163" s="3">
        <v>21</v>
      </c>
      <c r="K163" s="3">
        <v>22</v>
      </c>
      <c r="L163" s="3">
        <f t="shared" ref="L163:L179" si="16">J163+K163</f>
        <v>43</v>
      </c>
      <c r="M163" s="5">
        <f>L163+M159</f>
        <v>15413</v>
      </c>
      <c r="N163" s="6"/>
      <c r="P163" s="21"/>
      <c r="Q163" s="10"/>
      <c r="R163" s="11"/>
      <c r="S163" s="11"/>
      <c r="T163" s="11"/>
    </row>
    <row r="164" spans="2:20">
      <c r="B164" s="2">
        <v>42888</v>
      </c>
      <c r="C164" s="3">
        <v>213</v>
      </c>
      <c r="D164" s="3">
        <v>203</v>
      </c>
      <c r="E164" s="3">
        <v>416</v>
      </c>
      <c r="F164" s="4">
        <f>F163+E164</f>
        <v>58839</v>
      </c>
      <c r="G164" s="3"/>
      <c r="I164" s="2">
        <v>43253</v>
      </c>
      <c r="J164" s="3">
        <v>2</v>
      </c>
      <c r="K164" s="3">
        <v>2</v>
      </c>
      <c r="L164" s="3">
        <f t="shared" si="16"/>
        <v>4</v>
      </c>
      <c r="M164" s="5">
        <f>M163+L164</f>
        <v>15417</v>
      </c>
      <c r="N164" s="6"/>
      <c r="P164" s="7"/>
      <c r="Q164" s="10"/>
      <c r="R164" s="11"/>
      <c r="S164" s="11"/>
      <c r="T164" s="11"/>
    </row>
    <row r="165" spans="2:20">
      <c r="B165" s="2">
        <v>42889</v>
      </c>
      <c r="C165" s="3">
        <v>29</v>
      </c>
      <c r="D165" s="3">
        <v>29</v>
      </c>
      <c r="E165" s="3">
        <v>58</v>
      </c>
      <c r="F165" s="4">
        <f t="shared" ref="F165:F183" si="17">F164+E165</f>
        <v>58897</v>
      </c>
      <c r="G165" s="3"/>
      <c r="I165" s="2">
        <v>43254</v>
      </c>
      <c r="J165" s="3">
        <v>12</v>
      </c>
      <c r="K165" s="3">
        <v>12</v>
      </c>
      <c r="L165" s="3">
        <f t="shared" si="16"/>
        <v>24</v>
      </c>
      <c r="M165" s="5">
        <f t="shared" ref="M165:M166" si="18">M164+L165</f>
        <v>15441</v>
      </c>
      <c r="N165" s="6"/>
      <c r="P165" s="7"/>
      <c r="Q165" s="10"/>
      <c r="R165" s="11"/>
      <c r="S165" s="11"/>
      <c r="T165" s="11"/>
    </row>
    <row r="166" spans="2:20">
      <c r="B166" s="2">
        <v>42890</v>
      </c>
      <c r="C166" s="3">
        <v>50</v>
      </c>
      <c r="D166" s="3">
        <v>49</v>
      </c>
      <c r="E166" s="3">
        <v>99</v>
      </c>
      <c r="F166" s="4">
        <f t="shared" si="17"/>
        <v>58996</v>
      </c>
      <c r="G166" s="3"/>
      <c r="I166" s="2">
        <v>43255</v>
      </c>
      <c r="J166" s="3">
        <v>1</v>
      </c>
      <c r="K166" s="3">
        <v>1</v>
      </c>
      <c r="L166" s="3">
        <f t="shared" si="16"/>
        <v>2</v>
      </c>
      <c r="M166" s="5">
        <f t="shared" si="18"/>
        <v>15443</v>
      </c>
      <c r="N166" s="6"/>
      <c r="P166" s="7"/>
      <c r="Q166" s="10"/>
      <c r="R166" s="11"/>
      <c r="S166" s="11"/>
      <c r="T166" s="11"/>
    </row>
    <row r="167" spans="2:20">
      <c r="B167" s="2">
        <v>42891</v>
      </c>
      <c r="C167" s="3">
        <v>91</v>
      </c>
      <c r="D167" s="3">
        <v>91</v>
      </c>
      <c r="E167" s="3">
        <v>182</v>
      </c>
      <c r="F167" s="4">
        <f t="shared" si="17"/>
        <v>59178</v>
      </c>
      <c r="G167" s="3"/>
      <c r="I167" s="2"/>
      <c r="J167" s="6"/>
      <c r="K167" s="6"/>
      <c r="L167" s="6"/>
      <c r="M167" s="5"/>
      <c r="N167" s="6"/>
      <c r="P167" s="7"/>
      <c r="Q167" s="10"/>
      <c r="R167" s="11"/>
      <c r="S167" s="11"/>
      <c r="T167" s="12"/>
    </row>
    <row r="168" spans="2:20">
      <c r="B168" s="2">
        <v>42892</v>
      </c>
      <c r="C168" s="3">
        <v>22</v>
      </c>
      <c r="D168" s="3">
        <v>21</v>
      </c>
      <c r="E168" s="3">
        <v>43</v>
      </c>
      <c r="F168" s="4">
        <f t="shared" si="17"/>
        <v>59221</v>
      </c>
      <c r="G168" s="3"/>
      <c r="I168" s="2">
        <v>43257</v>
      </c>
      <c r="J168" s="3">
        <v>5</v>
      </c>
      <c r="K168" s="3">
        <v>5</v>
      </c>
      <c r="L168" s="3">
        <f t="shared" ref="L168:L175" si="19">J168+K168</f>
        <v>10</v>
      </c>
      <c r="M168" s="5">
        <f>SUM(M166+L168)</f>
        <v>15453</v>
      </c>
      <c r="N168" s="6"/>
      <c r="P168" s="21"/>
      <c r="Q168" s="10"/>
      <c r="R168" s="12"/>
      <c r="S168" s="12"/>
      <c r="T168" s="12"/>
    </row>
    <row r="169" spans="2:20">
      <c r="B169" s="2">
        <v>42893</v>
      </c>
      <c r="C169" s="3">
        <v>45</v>
      </c>
      <c r="D169" s="3">
        <v>39</v>
      </c>
      <c r="E169" s="3">
        <v>84</v>
      </c>
      <c r="F169" s="4">
        <f t="shared" si="17"/>
        <v>59305</v>
      </c>
      <c r="G169" s="3"/>
      <c r="I169" s="2">
        <v>43258</v>
      </c>
      <c r="J169" s="3">
        <v>10</v>
      </c>
      <c r="K169" s="3">
        <v>10</v>
      </c>
      <c r="L169" s="3">
        <f t="shared" si="19"/>
        <v>20</v>
      </c>
      <c r="M169" s="5">
        <f>M168+L169</f>
        <v>15473</v>
      </c>
      <c r="N169" s="6"/>
      <c r="P169" s="21"/>
      <c r="Q169" s="10"/>
      <c r="R169" s="11"/>
      <c r="S169" s="11"/>
      <c r="T169" s="11"/>
    </row>
    <row r="170" spans="2:20">
      <c r="B170" s="2">
        <v>42894</v>
      </c>
      <c r="C170" s="3">
        <v>314</v>
      </c>
      <c r="D170" s="3">
        <v>253</v>
      </c>
      <c r="E170" s="3">
        <v>567</v>
      </c>
      <c r="F170" s="4">
        <f t="shared" si="17"/>
        <v>59872</v>
      </c>
      <c r="G170" s="3"/>
      <c r="I170" s="2">
        <v>43259</v>
      </c>
      <c r="J170" s="3">
        <v>4</v>
      </c>
      <c r="K170" s="3">
        <v>4</v>
      </c>
      <c r="L170" s="3">
        <f t="shared" si="19"/>
        <v>8</v>
      </c>
      <c r="M170" s="5">
        <f>M169+L170</f>
        <v>15481</v>
      </c>
      <c r="N170" s="6"/>
      <c r="P170" s="21"/>
      <c r="Q170" s="10"/>
      <c r="R170" s="11"/>
      <c r="S170" s="11"/>
      <c r="T170" s="11"/>
    </row>
    <row r="171" spans="2:20">
      <c r="B171" s="2">
        <v>42895</v>
      </c>
      <c r="C171" s="3">
        <v>44</v>
      </c>
      <c r="D171" s="3">
        <v>44</v>
      </c>
      <c r="E171" s="3">
        <v>88</v>
      </c>
      <c r="F171" s="4">
        <f t="shared" si="17"/>
        <v>59960</v>
      </c>
      <c r="G171" s="3"/>
      <c r="I171" s="2">
        <v>43260</v>
      </c>
      <c r="J171" s="3">
        <v>713</v>
      </c>
      <c r="K171" s="3">
        <v>672</v>
      </c>
      <c r="L171" s="3">
        <f t="shared" si="19"/>
        <v>1385</v>
      </c>
      <c r="M171" s="5">
        <f t="shared" ref="M171:M176" si="20">M170+L172</f>
        <v>18193</v>
      </c>
      <c r="N171" s="6"/>
      <c r="P171" s="21"/>
      <c r="Q171" s="10"/>
      <c r="R171" s="11"/>
      <c r="S171" s="11"/>
      <c r="T171" s="11"/>
    </row>
    <row r="172" spans="2:20">
      <c r="B172" s="2">
        <v>42896</v>
      </c>
      <c r="C172" s="3">
        <v>35</v>
      </c>
      <c r="D172" s="3">
        <v>39</v>
      </c>
      <c r="E172" s="3">
        <v>74</v>
      </c>
      <c r="F172" s="4">
        <f t="shared" si="17"/>
        <v>60034</v>
      </c>
      <c r="G172" s="3"/>
      <c r="I172" s="2">
        <v>43261</v>
      </c>
      <c r="J172" s="4">
        <v>1295</v>
      </c>
      <c r="K172" s="4">
        <v>1417</v>
      </c>
      <c r="L172" s="3">
        <f t="shared" si="19"/>
        <v>2712</v>
      </c>
      <c r="M172" s="5">
        <f>M171+L172</f>
        <v>20905</v>
      </c>
      <c r="N172" s="6"/>
      <c r="P172" s="7"/>
      <c r="Q172" s="10"/>
      <c r="R172" s="11"/>
      <c r="S172" s="11"/>
      <c r="T172" s="11"/>
    </row>
    <row r="173" spans="2:20">
      <c r="B173" s="2">
        <v>42897</v>
      </c>
      <c r="C173" s="3">
        <v>48</v>
      </c>
      <c r="D173" s="3">
        <v>46</v>
      </c>
      <c r="E173" s="3">
        <v>94</v>
      </c>
      <c r="F173" s="4">
        <f t="shared" si="17"/>
        <v>60128</v>
      </c>
      <c r="G173" s="3"/>
      <c r="I173" s="2">
        <v>43262</v>
      </c>
      <c r="J173" s="3">
        <v>2</v>
      </c>
      <c r="K173" s="3">
        <v>2</v>
      </c>
      <c r="L173" s="3">
        <f t="shared" si="19"/>
        <v>4</v>
      </c>
      <c r="M173" s="5">
        <f t="shared" si="20"/>
        <v>20921</v>
      </c>
      <c r="N173" s="6"/>
      <c r="P173" s="7"/>
      <c r="Q173" s="10"/>
      <c r="R173" s="11"/>
      <c r="S173" s="11"/>
      <c r="T173" s="12"/>
    </row>
    <row r="174" spans="2:20">
      <c r="B174" s="2">
        <v>42898</v>
      </c>
      <c r="C174" s="3">
        <v>16</v>
      </c>
      <c r="D174" s="3">
        <v>15</v>
      </c>
      <c r="E174" s="3">
        <v>31</v>
      </c>
      <c r="F174" s="4">
        <f t="shared" si="17"/>
        <v>60159</v>
      </c>
      <c r="G174" s="3"/>
      <c r="I174" s="2">
        <v>43263</v>
      </c>
      <c r="J174" s="3">
        <v>8</v>
      </c>
      <c r="K174" s="3">
        <v>8</v>
      </c>
      <c r="L174" s="3">
        <f t="shared" si="19"/>
        <v>16</v>
      </c>
      <c r="M174" s="5">
        <f t="shared" si="20"/>
        <v>20929</v>
      </c>
      <c r="N174" s="6"/>
      <c r="P174" s="7"/>
      <c r="Q174" s="10"/>
      <c r="R174" s="11"/>
      <c r="S174" s="11"/>
      <c r="T174" s="11"/>
    </row>
    <row r="175" spans="2:20">
      <c r="B175" s="2">
        <v>42899</v>
      </c>
      <c r="C175" s="3">
        <v>22</v>
      </c>
      <c r="D175" s="3">
        <v>26</v>
      </c>
      <c r="E175" s="3">
        <v>48</v>
      </c>
      <c r="F175" s="4">
        <f t="shared" si="17"/>
        <v>60207</v>
      </c>
      <c r="G175" s="3"/>
      <c r="I175" s="2">
        <v>43277</v>
      </c>
      <c r="J175" s="3">
        <v>4</v>
      </c>
      <c r="K175" s="3">
        <v>4</v>
      </c>
      <c r="L175" s="3">
        <f t="shared" si="19"/>
        <v>8</v>
      </c>
      <c r="M175" s="5">
        <f t="shared" si="20"/>
        <v>20929</v>
      </c>
      <c r="N175" s="6"/>
      <c r="P175" s="7"/>
      <c r="Q175" s="10"/>
      <c r="R175" s="11"/>
      <c r="S175" s="11"/>
      <c r="T175" s="11"/>
    </row>
    <row r="176" spans="2:20">
      <c r="B176" s="2">
        <v>42900</v>
      </c>
      <c r="C176" s="3">
        <v>381</v>
      </c>
      <c r="D176" s="3">
        <v>381</v>
      </c>
      <c r="E176" s="3">
        <v>762</v>
      </c>
      <c r="F176" s="4">
        <f t="shared" si="17"/>
        <v>60969</v>
      </c>
      <c r="G176" s="3"/>
      <c r="I176" s="2"/>
      <c r="J176" s="3"/>
      <c r="K176" s="3"/>
      <c r="L176" s="3"/>
      <c r="M176" s="5">
        <f t="shared" si="20"/>
        <v>20963</v>
      </c>
      <c r="N176" s="5">
        <f>F175-M176</f>
        <v>39244</v>
      </c>
      <c r="P176" s="7"/>
      <c r="Q176" s="10"/>
      <c r="R176" s="11"/>
      <c r="S176" s="11"/>
      <c r="T176" s="11"/>
    </row>
    <row r="177" spans="2:21">
      <c r="B177" s="2">
        <v>42901</v>
      </c>
      <c r="C177" s="3">
        <v>119</v>
      </c>
      <c r="D177" s="3">
        <v>111</v>
      </c>
      <c r="E177" s="3">
        <v>230</v>
      </c>
      <c r="F177" s="4">
        <f t="shared" si="17"/>
        <v>61199</v>
      </c>
      <c r="G177" s="3"/>
      <c r="I177" s="2">
        <v>43279</v>
      </c>
      <c r="J177" s="3">
        <v>17</v>
      </c>
      <c r="K177" s="3">
        <v>17</v>
      </c>
      <c r="L177" s="3">
        <f>J177+K177</f>
        <v>34</v>
      </c>
      <c r="M177" s="5">
        <f>L178+M173</f>
        <v>22757</v>
      </c>
      <c r="N177" s="6"/>
      <c r="P177" s="7"/>
      <c r="Q177" s="10"/>
      <c r="R177" s="11"/>
      <c r="S177" s="11"/>
      <c r="T177" s="11"/>
    </row>
    <row r="178" spans="2:21">
      <c r="B178" s="2">
        <v>42902</v>
      </c>
      <c r="C178" s="3">
        <v>512</v>
      </c>
      <c r="D178" s="3">
        <v>511</v>
      </c>
      <c r="E178" s="4">
        <v>1023</v>
      </c>
      <c r="F178" s="4">
        <f t="shared" si="17"/>
        <v>62222</v>
      </c>
      <c r="G178" s="4"/>
      <c r="I178" s="2">
        <v>43280</v>
      </c>
      <c r="J178" s="3">
        <v>918</v>
      </c>
      <c r="K178" s="3">
        <v>918</v>
      </c>
      <c r="L178" s="3">
        <f>J178+K178</f>
        <v>1836</v>
      </c>
      <c r="M178" s="5">
        <f>M177+L178</f>
        <v>24593</v>
      </c>
      <c r="N178" s="6"/>
    </row>
    <row r="179" spans="2:21">
      <c r="B179" s="2">
        <v>42903</v>
      </c>
      <c r="C179" s="3">
        <v>8</v>
      </c>
      <c r="D179" s="3">
        <v>7</v>
      </c>
      <c r="E179" s="3">
        <v>15</v>
      </c>
      <c r="F179" s="4">
        <f t="shared" si="17"/>
        <v>62237</v>
      </c>
      <c r="G179" s="3"/>
      <c r="I179" s="2">
        <v>43281</v>
      </c>
      <c r="J179" s="3">
        <v>2</v>
      </c>
      <c r="K179" s="3">
        <v>2</v>
      </c>
      <c r="L179" s="3">
        <f t="shared" si="16"/>
        <v>4</v>
      </c>
      <c r="M179" s="5">
        <f>M178+L179</f>
        <v>24597</v>
      </c>
      <c r="N179" s="6"/>
    </row>
    <row r="180" spans="2:21">
      <c r="B180" s="2">
        <v>42904</v>
      </c>
      <c r="C180" s="3">
        <v>161</v>
      </c>
      <c r="D180" s="3">
        <v>145</v>
      </c>
      <c r="E180" s="3">
        <v>306</v>
      </c>
      <c r="F180" s="4">
        <f t="shared" si="17"/>
        <v>62543</v>
      </c>
      <c r="G180" s="3"/>
      <c r="I180" s="22" t="s">
        <v>12</v>
      </c>
      <c r="J180" s="23">
        <f>SUM(J149:J179)</f>
        <v>4632</v>
      </c>
      <c r="K180" s="23">
        <f>SUM(K149:K179)</f>
        <v>4787</v>
      </c>
      <c r="L180" s="23">
        <f>J180+K180</f>
        <v>9419</v>
      </c>
      <c r="M180" s="24"/>
      <c r="N180" s="25"/>
    </row>
    <row r="181" spans="2:21">
      <c r="B181" s="2">
        <v>42905</v>
      </c>
      <c r="C181" s="3">
        <v>12</v>
      </c>
      <c r="D181" s="3">
        <v>12</v>
      </c>
      <c r="E181" s="3">
        <v>24</v>
      </c>
      <c r="F181" s="4">
        <f t="shared" si="17"/>
        <v>62567</v>
      </c>
      <c r="G181" s="3"/>
      <c r="I181" s="26"/>
      <c r="J181" s="27"/>
      <c r="K181" s="27"/>
      <c r="L181" s="27"/>
      <c r="M181" s="28"/>
      <c r="N181" s="29"/>
    </row>
    <row r="182" spans="2:21">
      <c r="B182" s="2">
        <v>42906</v>
      </c>
      <c r="C182" s="3">
        <v>16</v>
      </c>
      <c r="D182" s="3">
        <v>16</v>
      </c>
      <c r="E182" s="3">
        <v>32</v>
      </c>
      <c r="F182" s="4">
        <f t="shared" si="17"/>
        <v>62599</v>
      </c>
      <c r="G182" s="3"/>
      <c r="I182" s="30"/>
      <c r="J182" s="31"/>
      <c r="K182" s="31"/>
      <c r="L182" s="31"/>
      <c r="M182" s="32"/>
      <c r="N182" s="33"/>
    </row>
    <row r="183" spans="2:21">
      <c r="B183" s="2">
        <v>42907</v>
      </c>
      <c r="C183" s="3">
        <v>155</v>
      </c>
      <c r="D183" s="3">
        <v>144</v>
      </c>
      <c r="E183" s="3">
        <v>299</v>
      </c>
      <c r="F183" s="4">
        <f t="shared" si="17"/>
        <v>62898</v>
      </c>
      <c r="G183" s="3"/>
      <c r="I183" s="30"/>
      <c r="J183" s="31"/>
      <c r="K183" s="31"/>
      <c r="L183" s="31"/>
      <c r="M183" s="32"/>
      <c r="N183" s="33"/>
    </row>
    <row r="184" spans="2:21">
      <c r="B184" s="2" t="s">
        <v>7</v>
      </c>
      <c r="C184" s="3">
        <f>SUM(C163:C183)</f>
        <v>2333</v>
      </c>
      <c r="D184" s="3">
        <f>SUM(D163:D183)</f>
        <v>2223</v>
      </c>
      <c r="E184" s="3">
        <f>C184+D184</f>
        <v>4556</v>
      </c>
      <c r="F184" s="3"/>
      <c r="G184" s="3"/>
      <c r="I184" s="30"/>
      <c r="J184" s="31"/>
      <c r="K184" s="31"/>
      <c r="L184" s="31"/>
      <c r="M184" s="32"/>
      <c r="N184" s="33"/>
    </row>
    <row r="185" spans="2:21">
      <c r="B185" s="10"/>
      <c r="C185" s="11"/>
      <c r="D185" s="11"/>
      <c r="E185" s="11"/>
      <c r="F185" s="11"/>
      <c r="G185" s="11"/>
      <c r="I185" s="30"/>
      <c r="J185" s="31"/>
      <c r="K185" s="31"/>
      <c r="L185" s="31"/>
      <c r="M185" s="32"/>
      <c r="N185" s="33"/>
    </row>
    <row r="186" spans="2:21">
      <c r="B186" s="60" t="s">
        <v>14</v>
      </c>
      <c r="C186" s="60"/>
      <c r="D186" s="60"/>
      <c r="E186" s="60"/>
      <c r="F186" s="60"/>
      <c r="G186" s="60"/>
      <c r="I186" s="60" t="s">
        <v>14</v>
      </c>
      <c r="J186" s="60"/>
      <c r="K186" s="60"/>
      <c r="L186" s="60"/>
      <c r="M186" s="60"/>
      <c r="N186" s="60"/>
    </row>
    <row r="187" spans="2:21">
      <c r="B187" s="2">
        <v>42922</v>
      </c>
      <c r="C187" s="3">
        <v>17</v>
      </c>
      <c r="D187" s="3">
        <v>17</v>
      </c>
      <c r="E187" s="3">
        <v>34</v>
      </c>
      <c r="F187" s="4">
        <f>F183+E187</f>
        <v>62932</v>
      </c>
      <c r="G187" s="3"/>
      <c r="I187" s="2">
        <v>43282</v>
      </c>
      <c r="J187" s="3">
        <v>158</v>
      </c>
      <c r="K187" s="3">
        <v>158</v>
      </c>
      <c r="L187" s="3">
        <f t="shared" ref="L187:L217" si="21">J187+K187</f>
        <v>316</v>
      </c>
      <c r="M187" s="5">
        <f>M179+L187</f>
        <v>24913</v>
      </c>
      <c r="N187" s="6"/>
    </row>
    <row r="188" spans="2:21">
      <c r="B188" s="2">
        <v>42923</v>
      </c>
      <c r="C188" s="3">
        <v>232</v>
      </c>
      <c r="D188" s="3">
        <v>230</v>
      </c>
      <c r="E188" s="3">
        <v>462</v>
      </c>
      <c r="F188" s="4">
        <f>F187+E188</f>
        <v>63394</v>
      </c>
      <c r="G188" s="3"/>
      <c r="I188" s="2">
        <v>43283</v>
      </c>
      <c r="J188" s="3">
        <v>398</v>
      </c>
      <c r="K188" s="3">
        <v>399</v>
      </c>
      <c r="L188" s="3">
        <f t="shared" si="21"/>
        <v>797</v>
      </c>
      <c r="M188" s="5">
        <f>M187+L188</f>
        <v>25710</v>
      </c>
      <c r="N188" s="6"/>
    </row>
    <row r="189" spans="2:21">
      <c r="B189" s="2">
        <v>42924</v>
      </c>
      <c r="C189" s="3">
        <v>507</v>
      </c>
      <c r="D189" s="3">
        <v>454</v>
      </c>
      <c r="E189" s="3">
        <v>961</v>
      </c>
      <c r="F189" s="4">
        <f t="shared" ref="F189:F211" si="22">F188+E189</f>
        <v>64355</v>
      </c>
      <c r="G189" s="3"/>
      <c r="I189" s="2">
        <v>43284</v>
      </c>
      <c r="J189" s="3">
        <v>3</v>
      </c>
      <c r="K189" s="3">
        <v>0</v>
      </c>
      <c r="L189" s="3">
        <f t="shared" si="21"/>
        <v>3</v>
      </c>
      <c r="M189" s="5">
        <f t="shared" ref="M189:M195" si="23">M188+L189</f>
        <v>25713</v>
      </c>
      <c r="N189" s="6"/>
      <c r="Q189" s="7"/>
      <c r="R189" s="10"/>
      <c r="S189" s="11"/>
      <c r="T189" s="11"/>
      <c r="U189" s="11"/>
    </row>
    <row r="190" spans="2:21">
      <c r="B190" s="2">
        <v>42925</v>
      </c>
      <c r="C190" s="3">
        <v>68</v>
      </c>
      <c r="D190" s="3">
        <v>65</v>
      </c>
      <c r="E190" s="3">
        <v>133</v>
      </c>
      <c r="F190" s="4">
        <f t="shared" si="22"/>
        <v>64488</v>
      </c>
      <c r="G190" s="3"/>
      <c r="I190" s="2">
        <v>43285</v>
      </c>
      <c r="J190" s="3">
        <v>417</v>
      </c>
      <c r="K190" s="3">
        <v>416</v>
      </c>
      <c r="L190" s="3">
        <f t="shared" si="21"/>
        <v>833</v>
      </c>
      <c r="M190" s="5">
        <f t="shared" si="23"/>
        <v>26546</v>
      </c>
      <c r="N190" s="6"/>
      <c r="Q190" s="7"/>
      <c r="R190" s="10"/>
      <c r="S190" s="11"/>
      <c r="T190" s="11"/>
      <c r="U190" s="11"/>
    </row>
    <row r="191" spans="2:21">
      <c r="B191" s="2">
        <v>42926</v>
      </c>
      <c r="C191" s="3">
        <v>655</v>
      </c>
      <c r="D191" s="3">
        <v>515</v>
      </c>
      <c r="E191" s="4">
        <v>1170</v>
      </c>
      <c r="F191" s="4">
        <f t="shared" si="22"/>
        <v>65658</v>
      </c>
      <c r="G191" s="4"/>
      <c r="I191" s="2">
        <v>43286</v>
      </c>
      <c r="J191" s="3">
        <v>124</v>
      </c>
      <c r="K191" s="3">
        <v>124</v>
      </c>
      <c r="L191" s="3">
        <f t="shared" si="21"/>
        <v>248</v>
      </c>
      <c r="M191" s="5">
        <f t="shared" si="23"/>
        <v>26794</v>
      </c>
      <c r="N191" s="6"/>
      <c r="P191" s="7"/>
      <c r="Q191" s="10"/>
      <c r="R191" s="11"/>
      <c r="S191" s="11"/>
      <c r="T191" s="11"/>
      <c r="U191" s="11"/>
    </row>
    <row r="192" spans="2:21">
      <c r="B192" s="2">
        <v>42927</v>
      </c>
      <c r="C192" s="3">
        <v>832</v>
      </c>
      <c r="D192" s="3">
        <v>829</v>
      </c>
      <c r="E192" s="4">
        <v>1661</v>
      </c>
      <c r="F192" s="4">
        <f t="shared" si="22"/>
        <v>67319</v>
      </c>
      <c r="G192" s="4"/>
      <c r="I192" s="2">
        <v>43287</v>
      </c>
      <c r="J192" s="3">
        <v>140</v>
      </c>
      <c r="K192" s="3">
        <v>140</v>
      </c>
      <c r="L192" s="3">
        <f t="shared" si="21"/>
        <v>280</v>
      </c>
      <c r="M192" s="5">
        <f t="shared" si="23"/>
        <v>27074</v>
      </c>
      <c r="N192" s="6"/>
      <c r="P192" s="7"/>
      <c r="Q192" s="10"/>
      <c r="R192" s="11"/>
      <c r="S192" s="11"/>
      <c r="T192" s="11"/>
    </row>
    <row r="193" spans="2:21">
      <c r="B193" s="2">
        <v>42928</v>
      </c>
      <c r="C193" s="3">
        <v>317</v>
      </c>
      <c r="D193" s="3">
        <v>120</v>
      </c>
      <c r="E193" s="3">
        <v>437</v>
      </c>
      <c r="F193" s="4">
        <f t="shared" si="22"/>
        <v>67756</v>
      </c>
      <c r="G193" s="3"/>
      <c r="I193" s="2">
        <v>43288</v>
      </c>
      <c r="J193" s="3">
        <v>17</v>
      </c>
      <c r="K193" s="3">
        <v>17</v>
      </c>
      <c r="L193" s="3">
        <f t="shared" si="21"/>
        <v>34</v>
      </c>
      <c r="M193" s="5">
        <f t="shared" si="23"/>
        <v>27108</v>
      </c>
      <c r="N193" s="6"/>
      <c r="P193" s="7"/>
      <c r="Q193" s="10"/>
      <c r="R193" s="11"/>
      <c r="S193" s="11"/>
      <c r="T193" s="11"/>
      <c r="U193" s="11"/>
    </row>
    <row r="194" spans="2:21">
      <c r="B194" s="2">
        <v>42929</v>
      </c>
      <c r="C194" s="3">
        <v>46</v>
      </c>
      <c r="D194" s="3">
        <v>46</v>
      </c>
      <c r="E194" s="3">
        <v>92</v>
      </c>
      <c r="F194" s="4">
        <f t="shared" si="22"/>
        <v>67848</v>
      </c>
      <c r="G194" s="3"/>
      <c r="I194" s="2">
        <v>43289</v>
      </c>
      <c r="J194" s="11">
        <v>61</v>
      </c>
      <c r="K194" s="11">
        <v>8</v>
      </c>
      <c r="L194" s="3">
        <f t="shared" si="21"/>
        <v>69</v>
      </c>
      <c r="M194" s="5">
        <f t="shared" si="23"/>
        <v>27177</v>
      </c>
      <c r="N194" s="6"/>
    </row>
    <row r="195" spans="2:21">
      <c r="B195" s="2">
        <v>42930</v>
      </c>
      <c r="C195" s="3">
        <v>130</v>
      </c>
      <c r="D195" s="3">
        <v>169</v>
      </c>
      <c r="E195" s="3">
        <v>299</v>
      </c>
      <c r="F195" s="4">
        <f t="shared" si="22"/>
        <v>68147</v>
      </c>
      <c r="G195" s="3"/>
      <c r="I195" s="2">
        <v>43290</v>
      </c>
      <c r="J195" s="3">
        <v>804</v>
      </c>
      <c r="K195" s="3">
        <v>854</v>
      </c>
      <c r="L195" s="3">
        <f t="shared" si="21"/>
        <v>1658</v>
      </c>
      <c r="M195" s="5">
        <f t="shared" si="23"/>
        <v>28835</v>
      </c>
      <c r="N195" s="6"/>
      <c r="Q195" s="7"/>
      <c r="R195" s="10"/>
      <c r="S195" s="11"/>
      <c r="T195" s="11"/>
      <c r="U195" s="12"/>
    </row>
    <row r="196" spans="2:21">
      <c r="B196" s="2">
        <v>42931</v>
      </c>
      <c r="C196" s="3">
        <v>276</v>
      </c>
      <c r="D196" s="3">
        <v>176</v>
      </c>
      <c r="E196" s="3">
        <v>452</v>
      </c>
      <c r="F196" s="4">
        <f t="shared" si="22"/>
        <v>68599</v>
      </c>
      <c r="G196" s="3"/>
      <c r="I196" s="2">
        <v>43291</v>
      </c>
      <c r="J196" s="4">
        <v>1068</v>
      </c>
      <c r="K196" s="4">
        <v>1068</v>
      </c>
      <c r="L196" s="3">
        <f t="shared" si="21"/>
        <v>2136</v>
      </c>
      <c r="M196" s="5">
        <f>M195+L196</f>
        <v>30971</v>
      </c>
      <c r="N196" s="6"/>
      <c r="Q196" s="7"/>
      <c r="R196" s="10"/>
      <c r="S196" s="12"/>
      <c r="T196" s="12"/>
      <c r="U196" s="12"/>
    </row>
    <row r="197" spans="2:21">
      <c r="B197" s="2">
        <v>42932</v>
      </c>
      <c r="C197" s="3">
        <v>153</v>
      </c>
      <c r="D197" s="3">
        <v>150</v>
      </c>
      <c r="E197" s="3">
        <v>303</v>
      </c>
      <c r="F197" s="4">
        <f t="shared" si="22"/>
        <v>68902</v>
      </c>
      <c r="G197" s="3"/>
      <c r="I197" s="2">
        <v>43292</v>
      </c>
      <c r="J197" s="3">
        <v>8</v>
      </c>
      <c r="K197" s="3">
        <v>8</v>
      </c>
      <c r="L197" s="3">
        <f t="shared" si="21"/>
        <v>16</v>
      </c>
      <c r="M197" s="5">
        <f t="shared" ref="M197:M200" si="24">M196+L197</f>
        <v>30987</v>
      </c>
      <c r="N197" s="6"/>
    </row>
    <row r="198" spans="2:21">
      <c r="B198" s="2">
        <v>42933</v>
      </c>
      <c r="C198" s="3">
        <v>325</v>
      </c>
      <c r="D198" s="3">
        <v>574</v>
      </c>
      <c r="E198" s="3">
        <v>899</v>
      </c>
      <c r="F198" s="4">
        <f t="shared" si="22"/>
        <v>69801</v>
      </c>
      <c r="G198" s="3"/>
      <c r="I198" s="2">
        <v>43293</v>
      </c>
      <c r="J198" s="3">
        <v>12</v>
      </c>
      <c r="K198" s="3">
        <v>13</v>
      </c>
      <c r="L198" s="3">
        <f t="shared" si="21"/>
        <v>25</v>
      </c>
      <c r="M198" s="5">
        <f t="shared" si="24"/>
        <v>31012</v>
      </c>
      <c r="N198" s="6"/>
    </row>
    <row r="199" spans="2:21">
      <c r="B199" s="2">
        <v>42934</v>
      </c>
      <c r="C199" s="3">
        <v>109</v>
      </c>
      <c r="D199" s="3">
        <v>208</v>
      </c>
      <c r="E199" s="3">
        <v>317</v>
      </c>
      <c r="F199" s="4">
        <f t="shared" si="22"/>
        <v>70118</v>
      </c>
      <c r="G199" s="3"/>
      <c r="I199" s="2">
        <v>43294</v>
      </c>
      <c r="J199" s="3">
        <v>188</v>
      </c>
      <c r="K199" s="3">
        <v>188</v>
      </c>
      <c r="L199" s="3">
        <f t="shared" si="21"/>
        <v>376</v>
      </c>
      <c r="M199" s="5">
        <f t="shared" si="24"/>
        <v>31388</v>
      </c>
      <c r="N199" s="6"/>
    </row>
    <row r="200" spans="2:21">
      <c r="B200" s="2">
        <v>42935</v>
      </c>
      <c r="C200" s="3">
        <v>269</v>
      </c>
      <c r="D200" s="3">
        <v>269</v>
      </c>
      <c r="E200" s="3">
        <v>538</v>
      </c>
      <c r="F200" s="4">
        <f t="shared" si="22"/>
        <v>70656</v>
      </c>
      <c r="G200" s="3"/>
      <c r="I200" s="2">
        <v>43295</v>
      </c>
      <c r="J200" s="3">
        <v>160</v>
      </c>
      <c r="K200" s="3">
        <v>160</v>
      </c>
      <c r="L200" s="3">
        <f t="shared" si="21"/>
        <v>320</v>
      </c>
      <c r="M200" s="5">
        <f t="shared" si="24"/>
        <v>31708</v>
      </c>
      <c r="N200" s="5"/>
      <c r="P200" s="7"/>
      <c r="Q200" s="10"/>
      <c r="R200" s="11"/>
      <c r="S200" s="11"/>
      <c r="T200" s="12"/>
    </row>
    <row r="201" spans="2:21">
      <c r="B201" s="2">
        <v>42936</v>
      </c>
      <c r="C201" s="3">
        <v>373</v>
      </c>
      <c r="D201" s="3">
        <v>338</v>
      </c>
      <c r="E201" s="3">
        <v>711</v>
      </c>
      <c r="F201" s="4">
        <f t="shared" si="22"/>
        <v>71367</v>
      </c>
      <c r="G201" s="3"/>
      <c r="I201" s="2">
        <v>43296</v>
      </c>
      <c r="J201" s="3">
        <v>893</v>
      </c>
      <c r="K201" s="3">
        <v>863</v>
      </c>
      <c r="L201" s="3">
        <f t="shared" si="21"/>
        <v>1756</v>
      </c>
      <c r="M201" s="5">
        <f t="shared" ref="M201:M217" si="25">L201+M197</f>
        <v>32743</v>
      </c>
      <c r="N201" s="6"/>
      <c r="P201" s="7"/>
      <c r="Q201" s="10"/>
      <c r="R201" s="11"/>
      <c r="S201" s="11"/>
      <c r="T201" s="11"/>
    </row>
    <row r="202" spans="2:21">
      <c r="B202" s="2">
        <v>42937</v>
      </c>
      <c r="C202" s="3">
        <v>207</v>
      </c>
      <c r="D202" s="3">
        <v>148</v>
      </c>
      <c r="E202" s="3">
        <v>355</v>
      </c>
      <c r="F202" s="4">
        <f t="shared" si="22"/>
        <v>71722</v>
      </c>
      <c r="G202" s="3"/>
      <c r="I202" s="2">
        <v>43297</v>
      </c>
      <c r="J202" s="3">
        <v>1</v>
      </c>
      <c r="K202" s="3">
        <v>1</v>
      </c>
      <c r="L202" s="3">
        <f t="shared" si="21"/>
        <v>2</v>
      </c>
      <c r="M202" s="5">
        <f t="shared" si="25"/>
        <v>31014</v>
      </c>
      <c r="N202" s="6"/>
      <c r="P202" s="7"/>
      <c r="Q202" s="10"/>
      <c r="R202" s="11"/>
      <c r="S202" s="11"/>
      <c r="T202" s="11"/>
    </row>
    <row r="203" spans="2:21">
      <c r="B203" s="2">
        <v>42938</v>
      </c>
      <c r="C203" s="3">
        <v>113</v>
      </c>
      <c r="D203" s="3">
        <v>118</v>
      </c>
      <c r="E203" s="3">
        <v>231</v>
      </c>
      <c r="F203" s="4">
        <f t="shared" si="22"/>
        <v>71953</v>
      </c>
      <c r="G203" s="3"/>
      <c r="I203" s="2">
        <v>43298</v>
      </c>
      <c r="J203" s="3">
        <v>106</v>
      </c>
      <c r="K203" s="3">
        <v>125</v>
      </c>
      <c r="L203" s="3">
        <f t="shared" si="21"/>
        <v>231</v>
      </c>
      <c r="M203" s="5">
        <f t="shared" si="25"/>
        <v>31619</v>
      </c>
      <c r="N203" s="6"/>
      <c r="P203" s="7"/>
      <c r="Q203" s="10"/>
      <c r="R203" s="11"/>
      <c r="S203" s="11"/>
      <c r="T203" s="12"/>
    </row>
    <row r="204" spans="2:21">
      <c r="B204" s="2">
        <v>42939</v>
      </c>
      <c r="C204" s="3">
        <v>58</v>
      </c>
      <c r="D204" s="3">
        <v>56</v>
      </c>
      <c r="E204" s="3">
        <v>114</v>
      </c>
      <c r="F204" s="4">
        <f t="shared" si="22"/>
        <v>72067</v>
      </c>
      <c r="G204" s="3"/>
      <c r="I204" s="2">
        <v>43299</v>
      </c>
      <c r="J204" s="3">
        <v>559</v>
      </c>
      <c r="K204" s="3">
        <v>563</v>
      </c>
      <c r="L204" s="3">
        <f t="shared" si="21"/>
        <v>1122</v>
      </c>
      <c r="M204" s="5">
        <f t="shared" si="25"/>
        <v>32830</v>
      </c>
      <c r="N204" s="6"/>
      <c r="P204" s="7"/>
      <c r="Q204" s="10"/>
      <c r="R204" s="11"/>
      <c r="S204" s="11"/>
      <c r="T204" s="11"/>
    </row>
    <row r="205" spans="2:21">
      <c r="B205" s="2">
        <v>42940</v>
      </c>
      <c r="C205" s="3">
        <v>200</v>
      </c>
      <c r="D205" s="3">
        <v>220</v>
      </c>
      <c r="E205" s="3">
        <v>420</v>
      </c>
      <c r="F205" s="4">
        <f t="shared" si="22"/>
        <v>72487</v>
      </c>
      <c r="G205" s="3"/>
      <c r="I205" s="2">
        <v>43300</v>
      </c>
      <c r="J205" s="3">
        <v>8</v>
      </c>
      <c r="K205" s="3">
        <v>8</v>
      </c>
      <c r="L205" s="3">
        <f t="shared" si="21"/>
        <v>16</v>
      </c>
      <c r="M205" s="5">
        <f t="shared" si="25"/>
        <v>32759</v>
      </c>
      <c r="N205" s="6"/>
      <c r="P205" s="7"/>
      <c r="Q205" s="10"/>
      <c r="R205" s="11"/>
      <c r="S205" s="11"/>
      <c r="T205" s="11"/>
    </row>
    <row r="206" spans="2:21">
      <c r="B206" s="2">
        <v>42941</v>
      </c>
      <c r="C206" s="3">
        <v>26</v>
      </c>
      <c r="D206" s="3">
        <v>25</v>
      </c>
      <c r="E206" s="3">
        <v>51</v>
      </c>
      <c r="F206" s="4">
        <f t="shared" si="22"/>
        <v>72538</v>
      </c>
      <c r="G206" s="3"/>
      <c r="I206" s="2">
        <v>43301</v>
      </c>
      <c r="J206" s="3">
        <v>4</v>
      </c>
      <c r="K206" s="3">
        <v>4</v>
      </c>
      <c r="L206" s="3">
        <f t="shared" si="21"/>
        <v>8</v>
      </c>
      <c r="M206" s="5">
        <f t="shared" si="25"/>
        <v>31022</v>
      </c>
      <c r="N206" s="6"/>
      <c r="P206" s="7"/>
      <c r="Q206" s="10"/>
      <c r="R206" s="11"/>
      <c r="S206" s="11"/>
      <c r="T206" s="11"/>
    </row>
    <row r="207" spans="2:21">
      <c r="B207" s="2">
        <v>42942</v>
      </c>
      <c r="C207" s="3">
        <v>65</v>
      </c>
      <c r="D207" s="3">
        <v>66</v>
      </c>
      <c r="E207" s="3">
        <v>131</v>
      </c>
      <c r="F207" s="4">
        <f t="shared" si="22"/>
        <v>72669</v>
      </c>
      <c r="G207" s="3"/>
      <c r="I207" s="2">
        <v>43302</v>
      </c>
      <c r="J207" s="3">
        <v>119</v>
      </c>
      <c r="K207" s="3">
        <v>119</v>
      </c>
      <c r="L207" s="3">
        <f t="shared" si="21"/>
        <v>238</v>
      </c>
      <c r="M207" s="5">
        <f t="shared" si="25"/>
        <v>31857</v>
      </c>
      <c r="N207" s="6"/>
    </row>
    <row r="208" spans="2:21">
      <c r="B208" s="2">
        <v>42943</v>
      </c>
      <c r="C208" s="3">
        <v>279</v>
      </c>
      <c r="D208" s="3">
        <v>79</v>
      </c>
      <c r="E208" s="3">
        <v>358</v>
      </c>
      <c r="F208" s="4">
        <f t="shared" si="22"/>
        <v>73027</v>
      </c>
      <c r="G208" s="3"/>
      <c r="I208" s="2">
        <v>43303</v>
      </c>
      <c r="J208" s="3"/>
      <c r="K208" s="3"/>
      <c r="L208" s="3">
        <f t="shared" si="21"/>
        <v>0</v>
      </c>
      <c r="M208" s="5">
        <f t="shared" si="25"/>
        <v>32830</v>
      </c>
      <c r="N208" s="6"/>
    </row>
    <row r="209" spans="2:14">
      <c r="B209" s="2">
        <v>42944</v>
      </c>
      <c r="C209" s="3">
        <v>223</v>
      </c>
      <c r="D209" s="3">
        <v>223</v>
      </c>
      <c r="E209" s="3">
        <v>446</v>
      </c>
      <c r="F209" s="4">
        <f t="shared" si="22"/>
        <v>73473</v>
      </c>
      <c r="G209" s="3"/>
      <c r="I209" s="2">
        <v>43304</v>
      </c>
      <c r="J209" s="3"/>
      <c r="K209" s="3"/>
      <c r="L209" s="3">
        <f t="shared" si="21"/>
        <v>0</v>
      </c>
      <c r="M209" s="5">
        <f t="shared" si="25"/>
        <v>32759</v>
      </c>
      <c r="N209" s="6"/>
    </row>
    <row r="210" spans="2:14">
      <c r="B210" s="2">
        <v>42945</v>
      </c>
      <c r="C210" s="3">
        <v>177</v>
      </c>
      <c r="D210" s="3">
        <v>127</v>
      </c>
      <c r="E210" s="3">
        <v>304</v>
      </c>
      <c r="F210" s="4">
        <f t="shared" si="22"/>
        <v>73777</v>
      </c>
      <c r="G210" s="3"/>
      <c r="I210" s="2">
        <v>43305</v>
      </c>
      <c r="J210" s="3"/>
      <c r="K210" s="3"/>
      <c r="L210" s="3">
        <f t="shared" si="21"/>
        <v>0</v>
      </c>
      <c r="M210" s="5">
        <f t="shared" si="25"/>
        <v>31022</v>
      </c>
      <c r="N210" s="6"/>
    </row>
    <row r="211" spans="2:14">
      <c r="B211" s="2">
        <v>42946</v>
      </c>
      <c r="C211" s="3">
        <v>141</v>
      </c>
      <c r="D211" s="3">
        <v>138</v>
      </c>
      <c r="E211" s="3">
        <v>279</v>
      </c>
      <c r="F211" s="4">
        <f t="shared" si="22"/>
        <v>74056</v>
      </c>
      <c r="G211" s="3"/>
      <c r="I211" s="2">
        <v>43306</v>
      </c>
      <c r="J211" s="3"/>
      <c r="K211" s="3"/>
      <c r="L211" s="3">
        <f t="shared" si="21"/>
        <v>0</v>
      </c>
      <c r="M211" s="5">
        <f t="shared" si="25"/>
        <v>31857</v>
      </c>
      <c r="N211" s="6"/>
    </row>
    <row r="212" spans="2:14">
      <c r="B212" s="2">
        <v>42947</v>
      </c>
      <c r="C212" s="3">
        <v>93</v>
      </c>
      <c r="D212" s="3">
        <v>143</v>
      </c>
      <c r="E212" s="3">
        <v>236</v>
      </c>
      <c r="F212" s="4">
        <f>F211+E212</f>
        <v>74292</v>
      </c>
      <c r="G212" s="3"/>
      <c r="I212" s="2">
        <v>43307</v>
      </c>
      <c r="J212" s="3"/>
      <c r="K212" s="3"/>
      <c r="L212" s="3">
        <f t="shared" si="21"/>
        <v>0</v>
      </c>
      <c r="M212" s="5">
        <f t="shared" si="25"/>
        <v>32830</v>
      </c>
      <c r="N212" s="6"/>
    </row>
    <row r="213" spans="2:14">
      <c r="B213" s="2" t="s">
        <v>7</v>
      </c>
      <c r="C213" s="3">
        <f>SUM(C187:C212)</f>
        <v>5891</v>
      </c>
      <c r="D213" s="3">
        <f>SUM(D187:D212)</f>
        <v>5503</v>
      </c>
      <c r="E213" s="3">
        <f>C213+D213</f>
        <v>11394</v>
      </c>
      <c r="F213" s="3"/>
      <c r="G213" s="3"/>
      <c r="I213" s="2">
        <v>43308</v>
      </c>
      <c r="J213" s="3"/>
      <c r="K213" s="3"/>
      <c r="L213" s="3">
        <f t="shared" si="21"/>
        <v>0</v>
      </c>
      <c r="M213" s="5">
        <f t="shared" si="25"/>
        <v>32759</v>
      </c>
      <c r="N213" s="6"/>
    </row>
    <row r="214" spans="2:14">
      <c r="B214" s="10"/>
      <c r="C214" s="11"/>
      <c r="D214" s="11"/>
      <c r="E214" s="11"/>
      <c r="F214" s="11"/>
      <c r="G214" s="11"/>
      <c r="I214" s="2">
        <v>43309</v>
      </c>
      <c r="J214" s="3"/>
      <c r="K214" s="3"/>
      <c r="L214" s="3">
        <f t="shared" si="21"/>
        <v>0</v>
      </c>
      <c r="M214" s="5">
        <f t="shared" si="25"/>
        <v>31022</v>
      </c>
      <c r="N214" s="6"/>
    </row>
    <row r="215" spans="2:14">
      <c r="B215" s="60" t="s">
        <v>15</v>
      </c>
      <c r="C215" s="60"/>
      <c r="D215" s="60"/>
      <c r="E215" s="60"/>
      <c r="F215" s="60"/>
      <c r="G215" s="60"/>
      <c r="I215" s="2">
        <v>43310</v>
      </c>
      <c r="J215" s="3"/>
      <c r="K215" s="3"/>
      <c r="L215" s="3">
        <f t="shared" si="21"/>
        <v>0</v>
      </c>
      <c r="M215" s="5">
        <f t="shared" si="25"/>
        <v>31857</v>
      </c>
      <c r="N215" s="6"/>
    </row>
    <row r="216" spans="2:14">
      <c r="B216" s="2">
        <v>42948</v>
      </c>
      <c r="C216" s="3">
        <v>19</v>
      </c>
      <c r="D216" s="3">
        <v>27</v>
      </c>
      <c r="E216" s="3">
        <v>46</v>
      </c>
      <c r="F216" s="4">
        <f>F212+E216</f>
        <v>74338</v>
      </c>
      <c r="G216" s="3"/>
      <c r="I216" s="2">
        <v>43311</v>
      </c>
      <c r="J216" s="3"/>
      <c r="K216" s="3"/>
      <c r="L216" s="3">
        <f t="shared" si="21"/>
        <v>0</v>
      </c>
      <c r="M216" s="5">
        <f t="shared" si="25"/>
        <v>32830</v>
      </c>
      <c r="N216" s="6"/>
    </row>
    <row r="217" spans="2:14">
      <c r="B217" s="2">
        <v>42949</v>
      </c>
      <c r="C217" s="3">
        <v>610</v>
      </c>
      <c r="D217" s="3">
        <v>610</v>
      </c>
      <c r="E217" s="4">
        <v>1220</v>
      </c>
      <c r="F217" s="4">
        <f>F216+E217</f>
        <v>75558</v>
      </c>
      <c r="G217" s="4"/>
      <c r="I217" s="2">
        <v>43312</v>
      </c>
      <c r="J217" s="3"/>
      <c r="K217" s="3"/>
      <c r="L217" s="3">
        <f t="shared" si="21"/>
        <v>0</v>
      </c>
      <c r="M217" s="5">
        <f t="shared" si="25"/>
        <v>32759</v>
      </c>
      <c r="N217" s="6"/>
    </row>
    <row r="218" spans="2:14">
      <c r="B218" s="2">
        <v>42950</v>
      </c>
      <c r="C218" s="3">
        <v>44</v>
      </c>
      <c r="D218" s="3">
        <v>44</v>
      </c>
      <c r="E218" s="3">
        <v>88</v>
      </c>
      <c r="F218" s="4">
        <f t="shared" ref="F218:F245" si="26">F217+E218</f>
        <v>75646</v>
      </c>
      <c r="G218" s="3"/>
      <c r="I218" s="2" t="s">
        <v>12</v>
      </c>
      <c r="J218" s="3">
        <f>SUM(J187:J217)</f>
        <v>5248</v>
      </c>
      <c r="K218" s="3">
        <f>SUM(K187:K217)</f>
        <v>5236</v>
      </c>
      <c r="L218" s="3">
        <f>J218+K218</f>
        <v>10484</v>
      </c>
      <c r="M218" s="3"/>
      <c r="N218" s="3"/>
    </row>
    <row r="219" spans="2:14">
      <c r="B219" s="2">
        <v>42951</v>
      </c>
      <c r="C219" s="3">
        <v>121</v>
      </c>
      <c r="D219" s="3">
        <v>121</v>
      </c>
      <c r="E219" s="3">
        <v>242</v>
      </c>
      <c r="F219" s="4">
        <f t="shared" si="26"/>
        <v>75888</v>
      </c>
      <c r="G219" s="3"/>
    </row>
    <row r="220" spans="2:14">
      <c r="B220" s="2">
        <v>42952</v>
      </c>
      <c r="C220" s="3">
        <v>520</v>
      </c>
      <c r="D220" s="3">
        <v>27</v>
      </c>
      <c r="E220" s="3">
        <v>547</v>
      </c>
      <c r="F220" s="4">
        <f t="shared" si="26"/>
        <v>76435</v>
      </c>
      <c r="G220" s="3"/>
    </row>
    <row r="221" spans="2:14">
      <c r="B221" s="2">
        <v>42953</v>
      </c>
      <c r="C221" s="3">
        <v>50</v>
      </c>
      <c r="D221" s="3">
        <v>48</v>
      </c>
      <c r="E221" s="3">
        <v>98</v>
      </c>
      <c r="F221" s="4">
        <f t="shared" si="26"/>
        <v>76533</v>
      </c>
      <c r="G221" s="3"/>
    </row>
    <row r="222" spans="2:14">
      <c r="B222" s="2">
        <v>42954</v>
      </c>
      <c r="C222" s="3">
        <v>106</v>
      </c>
      <c r="D222" s="3">
        <v>108</v>
      </c>
      <c r="E222" s="3">
        <v>214</v>
      </c>
      <c r="F222" s="4">
        <f t="shared" si="26"/>
        <v>76747</v>
      </c>
      <c r="G222" s="3"/>
    </row>
    <row r="223" spans="2:14">
      <c r="B223" s="2">
        <v>42955</v>
      </c>
      <c r="C223" s="3">
        <v>231</v>
      </c>
      <c r="D223" s="3">
        <v>80</v>
      </c>
      <c r="E223" s="3">
        <v>311</v>
      </c>
      <c r="F223" s="4">
        <f t="shared" si="26"/>
        <v>77058</v>
      </c>
      <c r="G223" s="3"/>
    </row>
    <row r="224" spans="2:14">
      <c r="B224" s="2">
        <v>42956</v>
      </c>
      <c r="C224" s="3">
        <v>38</v>
      </c>
      <c r="D224" s="3">
        <v>38</v>
      </c>
      <c r="E224" s="3">
        <v>76</v>
      </c>
      <c r="F224" s="4">
        <f t="shared" si="26"/>
        <v>77134</v>
      </c>
      <c r="G224" s="3"/>
    </row>
    <row r="225" spans="2:7">
      <c r="B225" s="2">
        <v>42957</v>
      </c>
      <c r="C225" s="3">
        <v>20</v>
      </c>
      <c r="D225" s="3">
        <v>18</v>
      </c>
      <c r="E225" s="3">
        <v>38</v>
      </c>
      <c r="F225" s="4">
        <f t="shared" si="26"/>
        <v>77172</v>
      </c>
      <c r="G225" s="3"/>
    </row>
    <row r="226" spans="2:7">
      <c r="B226" s="2">
        <v>42958</v>
      </c>
      <c r="C226" s="3">
        <v>142</v>
      </c>
      <c r="D226" s="3">
        <v>110</v>
      </c>
      <c r="E226" s="3">
        <v>252</v>
      </c>
      <c r="F226" s="4">
        <f t="shared" si="26"/>
        <v>77424</v>
      </c>
      <c r="G226" s="3"/>
    </row>
    <row r="227" spans="2:7">
      <c r="B227" s="2">
        <v>42959</v>
      </c>
      <c r="C227" s="3">
        <v>26</v>
      </c>
      <c r="D227" s="3">
        <v>25</v>
      </c>
      <c r="E227" s="3">
        <v>51</v>
      </c>
      <c r="F227" s="4">
        <f t="shared" si="26"/>
        <v>77475</v>
      </c>
      <c r="G227" s="3"/>
    </row>
    <row r="228" spans="2:7">
      <c r="B228" s="2">
        <v>42960</v>
      </c>
      <c r="C228" s="3">
        <v>26</v>
      </c>
      <c r="D228" s="3">
        <v>25</v>
      </c>
      <c r="E228" s="3">
        <v>51</v>
      </c>
      <c r="F228" s="4">
        <f t="shared" si="26"/>
        <v>77526</v>
      </c>
      <c r="G228" s="3"/>
    </row>
    <row r="229" spans="2:7">
      <c r="B229" s="2">
        <v>42961</v>
      </c>
      <c r="C229" s="3">
        <v>405</v>
      </c>
      <c r="D229" s="3">
        <v>405</v>
      </c>
      <c r="E229" s="3">
        <v>810</v>
      </c>
      <c r="F229" s="4">
        <f t="shared" si="26"/>
        <v>78336</v>
      </c>
      <c r="G229" s="3"/>
    </row>
    <row r="230" spans="2:7">
      <c r="B230" s="2">
        <v>42962</v>
      </c>
      <c r="C230" s="3">
        <v>76</v>
      </c>
      <c r="D230" s="3">
        <v>90</v>
      </c>
      <c r="E230" s="3">
        <v>166</v>
      </c>
      <c r="F230" s="4">
        <f t="shared" si="26"/>
        <v>78502</v>
      </c>
      <c r="G230" s="3"/>
    </row>
    <row r="231" spans="2:7">
      <c r="B231" s="2">
        <v>42963</v>
      </c>
      <c r="C231" s="3">
        <v>174</v>
      </c>
      <c r="D231" s="3">
        <v>174</v>
      </c>
      <c r="E231" s="3">
        <v>348</v>
      </c>
      <c r="F231" s="4">
        <f t="shared" si="26"/>
        <v>78850</v>
      </c>
      <c r="G231" s="3"/>
    </row>
    <row r="232" spans="2:7">
      <c r="B232" s="2">
        <v>42964</v>
      </c>
      <c r="C232" s="3">
        <v>10</v>
      </c>
      <c r="D232" s="3">
        <v>10</v>
      </c>
      <c r="E232" s="3">
        <v>20</v>
      </c>
      <c r="F232" s="4">
        <f t="shared" si="26"/>
        <v>78870</v>
      </c>
      <c r="G232" s="3"/>
    </row>
    <row r="233" spans="2:7">
      <c r="B233" s="2">
        <v>42965</v>
      </c>
      <c r="C233" s="3">
        <v>65</v>
      </c>
      <c r="D233" s="3">
        <v>64</v>
      </c>
      <c r="E233" s="3">
        <v>129</v>
      </c>
      <c r="F233" s="4">
        <f t="shared" si="26"/>
        <v>78999</v>
      </c>
      <c r="G233" s="3"/>
    </row>
    <row r="234" spans="2:7">
      <c r="B234" s="2">
        <v>42966</v>
      </c>
      <c r="C234" s="3">
        <v>14</v>
      </c>
      <c r="D234" s="3">
        <v>13</v>
      </c>
      <c r="E234" s="3">
        <v>27</v>
      </c>
      <c r="F234" s="4">
        <f t="shared" si="26"/>
        <v>79026</v>
      </c>
      <c r="G234" s="3"/>
    </row>
    <row r="235" spans="2:7">
      <c r="B235" s="2">
        <v>42967</v>
      </c>
      <c r="C235" s="3">
        <v>73</v>
      </c>
      <c r="D235" s="3">
        <v>70</v>
      </c>
      <c r="E235" s="3">
        <v>143</v>
      </c>
      <c r="F235" s="4">
        <f t="shared" si="26"/>
        <v>79169</v>
      </c>
      <c r="G235" s="3"/>
    </row>
    <row r="236" spans="2:7">
      <c r="B236" s="2">
        <v>42968</v>
      </c>
      <c r="C236" s="3">
        <v>22</v>
      </c>
      <c r="D236" s="3">
        <v>23</v>
      </c>
      <c r="E236" s="3">
        <v>45</v>
      </c>
      <c r="F236" s="4">
        <f t="shared" si="26"/>
        <v>79214</v>
      </c>
      <c r="G236" s="3"/>
    </row>
    <row r="237" spans="2:7">
      <c r="B237" s="2">
        <v>42969</v>
      </c>
      <c r="C237" s="3">
        <v>82</v>
      </c>
      <c r="D237" s="3">
        <v>62</v>
      </c>
      <c r="E237" s="3">
        <v>144</v>
      </c>
      <c r="F237" s="4">
        <f t="shared" si="26"/>
        <v>79358</v>
      </c>
      <c r="G237" s="3"/>
    </row>
    <row r="238" spans="2:7">
      <c r="B238" s="2">
        <v>42970</v>
      </c>
      <c r="C238" s="3">
        <v>65</v>
      </c>
      <c r="D238" s="3">
        <v>5</v>
      </c>
      <c r="E238" s="3">
        <v>70</v>
      </c>
      <c r="F238" s="4">
        <f t="shared" si="26"/>
        <v>79428</v>
      </c>
      <c r="G238" s="3"/>
    </row>
    <row r="239" spans="2:7">
      <c r="B239" s="2">
        <v>42971</v>
      </c>
      <c r="C239" s="3">
        <v>306</v>
      </c>
      <c r="D239" s="3">
        <v>267</v>
      </c>
      <c r="E239" s="3">
        <v>573</v>
      </c>
      <c r="F239" s="4">
        <f t="shared" si="26"/>
        <v>80001</v>
      </c>
      <c r="G239" s="3"/>
    </row>
    <row r="240" spans="2:7">
      <c r="B240" s="2">
        <v>42972</v>
      </c>
      <c r="C240" s="3">
        <v>8</v>
      </c>
      <c r="D240" s="3">
        <v>7</v>
      </c>
      <c r="E240" s="3">
        <v>15</v>
      </c>
      <c r="F240" s="4">
        <f t="shared" si="26"/>
        <v>80016</v>
      </c>
      <c r="G240" s="3"/>
    </row>
    <row r="241" spans="2:7">
      <c r="B241" s="2">
        <v>42973</v>
      </c>
      <c r="C241" s="3">
        <v>50</v>
      </c>
      <c r="D241" s="3">
        <v>57</v>
      </c>
      <c r="E241" s="3">
        <v>107</v>
      </c>
      <c r="F241" s="4">
        <f t="shared" si="26"/>
        <v>80123</v>
      </c>
      <c r="G241" s="3"/>
    </row>
    <row r="242" spans="2:7">
      <c r="B242" s="2">
        <v>42974</v>
      </c>
      <c r="C242" s="3">
        <v>13</v>
      </c>
      <c r="D242" s="3">
        <v>14</v>
      </c>
      <c r="E242" s="3">
        <v>27</v>
      </c>
      <c r="F242" s="4">
        <f t="shared" si="26"/>
        <v>80150</v>
      </c>
      <c r="G242" s="3"/>
    </row>
    <row r="243" spans="2:7">
      <c r="B243" s="2">
        <v>42975</v>
      </c>
      <c r="C243" s="3">
        <v>110</v>
      </c>
      <c r="D243" s="3">
        <v>110</v>
      </c>
      <c r="E243" s="3">
        <v>220</v>
      </c>
      <c r="F243" s="4">
        <f t="shared" si="26"/>
        <v>80370</v>
      </c>
      <c r="G243" s="3"/>
    </row>
    <row r="244" spans="2:7">
      <c r="B244" s="2">
        <v>42976</v>
      </c>
      <c r="C244" s="3">
        <v>94</v>
      </c>
      <c r="D244" s="3">
        <v>123</v>
      </c>
      <c r="E244" s="3">
        <v>217</v>
      </c>
      <c r="F244" s="4">
        <f t="shared" si="26"/>
        <v>80587</v>
      </c>
      <c r="G244" s="3"/>
    </row>
    <row r="245" spans="2:7">
      <c r="B245" s="2">
        <v>42977</v>
      </c>
      <c r="C245" s="3">
        <v>6</v>
      </c>
      <c r="D245" s="3">
        <v>7</v>
      </c>
      <c r="E245" s="3">
        <v>13</v>
      </c>
      <c r="F245" s="4">
        <f t="shared" si="26"/>
        <v>80600</v>
      </c>
      <c r="G245" s="3"/>
    </row>
    <row r="246" spans="2:7">
      <c r="B246" s="2" t="s">
        <v>7</v>
      </c>
      <c r="C246" s="3">
        <f>SUM(C216:C245)</f>
        <v>3526</v>
      </c>
      <c r="D246" s="3">
        <f>SUM(D216:D245)</f>
        <v>2782</v>
      </c>
      <c r="E246" s="3">
        <f>C246+D246</f>
        <v>6308</v>
      </c>
      <c r="F246" s="3"/>
      <c r="G246" s="3"/>
    </row>
    <row r="247" spans="2:7">
      <c r="B247" s="10"/>
      <c r="C247" s="11"/>
      <c r="D247" s="11"/>
      <c r="E247" s="11"/>
      <c r="F247" s="11"/>
      <c r="G247" s="11"/>
    </row>
    <row r="248" spans="2:7">
      <c r="B248" s="60" t="s">
        <v>16</v>
      </c>
      <c r="C248" s="60"/>
      <c r="D248" s="60"/>
      <c r="E248" s="60"/>
      <c r="F248" s="60"/>
      <c r="G248" s="60"/>
    </row>
    <row r="249" spans="2:7">
      <c r="B249" s="2">
        <v>42980</v>
      </c>
      <c r="C249" s="3">
        <v>16</v>
      </c>
      <c r="D249" s="3">
        <v>13</v>
      </c>
      <c r="E249" s="3">
        <v>29</v>
      </c>
      <c r="F249" s="4">
        <f>F245+E249</f>
        <v>80629</v>
      </c>
      <c r="G249" s="3"/>
    </row>
    <row r="250" spans="2:7">
      <c r="B250" s="2">
        <v>42981</v>
      </c>
      <c r="C250" s="3">
        <v>18</v>
      </c>
      <c r="D250" s="3">
        <v>17</v>
      </c>
      <c r="E250" s="3">
        <v>35</v>
      </c>
      <c r="F250" s="4">
        <f>F249+E250</f>
        <v>80664</v>
      </c>
      <c r="G250" s="3"/>
    </row>
    <row r="251" spans="2:7">
      <c r="B251" s="2">
        <v>42982</v>
      </c>
      <c r="C251" s="3">
        <v>33</v>
      </c>
      <c r="D251" s="3">
        <v>34</v>
      </c>
      <c r="E251" s="3">
        <v>67</v>
      </c>
      <c r="F251" s="4">
        <f t="shared" ref="F251:F275" si="27">F250+E251</f>
        <v>80731</v>
      </c>
      <c r="G251" s="3"/>
    </row>
    <row r="252" spans="2:7">
      <c r="B252" s="2">
        <v>42983</v>
      </c>
      <c r="C252" s="3">
        <v>90</v>
      </c>
      <c r="D252" s="3">
        <v>90</v>
      </c>
      <c r="E252" s="3">
        <v>180</v>
      </c>
      <c r="F252" s="4">
        <f t="shared" si="27"/>
        <v>80911</v>
      </c>
      <c r="G252" s="3"/>
    </row>
    <row r="253" spans="2:7">
      <c r="B253" s="2">
        <v>42984</v>
      </c>
      <c r="C253" s="3">
        <v>514</v>
      </c>
      <c r="D253" s="3">
        <v>515</v>
      </c>
      <c r="E253" s="4">
        <v>1029</v>
      </c>
      <c r="F253" s="4">
        <f t="shared" si="27"/>
        <v>81940</v>
      </c>
      <c r="G253" s="4"/>
    </row>
    <row r="254" spans="2:7">
      <c r="B254" s="2">
        <v>42985</v>
      </c>
      <c r="C254" s="3">
        <v>28</v>
      </c>
      <c r="D254" s="3">
        <v>40</v>
      </c>
      <c r="E254" s="3">
        <v>68</v>
      </c>
      <c r="F254" s="4">
        <f t="shared" si="27"/>
        <v>82008</v>
      </c>
      <c r="G254" s="3"/>
    </row>
    <row r="255" spans="2:7">
      <c r="B255" s="2">
        <v>42986</v>
      </c>
      <c r="C255" s="3">
        <v>65</v>
      </c>
      <c r="D255" s="3">
        <v>116</v>
      </c>
      <c r="E255" s="3">
        <v>181</v>
      </c>
      <c r="F255" s="4">
        <f t="shared" si="27"/>
        <v>82189</v>
      </c>
      <c r="G255" s="3"/>
    </row>
    <row r="256" spans="2:7">
      <c r="B256" s="2">
        <v>42987</v>
      </c>
      <c r="C256" s="3">
        <v>31</v>
      </c>
      <c r="D256" s="3">
        <v>35</v>
      </c>
      <c r="E256" s="3">
        <v>66</v>
      </c>
      <c r="F256" s="4">
        <f t="shared" si="27"/>
        <v>82255</v>
      </c>
      <c r="G256" s="3"/>
    </row>
    <row r="257" spans="2:7">
      <c r="B257" s="2">
        <v>42988</v>
      </c>
      <c r="C257" s="3">
        <v>414</v>
      </c>
      <c r="D257" s="3">
        <v>416</v>
      </c>
      <c r="E257" s="3">
        <v>830</v>
      </c>
      <c r="F257" s="4">
        <f t="shared" si="27"/>
        <v>83085</v>
      </c>
      <c r="G257" s="3"/>
    </row>
    <row r="258" spans="2:7">
      <c r="B258" s="2">
        <v>42989</v>
      </c>
      <c r="C258" s="3">
        <v>73</v>
      </c>
      <c r="D258" s="3">
        <v>73</v>
      </c>
      <c r="E258" s="3">
        <v>146</v>
      </c>
      <c r="F258" s="4">
        <f t="shared" si="27"/>
        <v>83231</v>
      </c>
      <c r="G258" s="3"/>
    </row>
    <row r="259" spans="2:7">
      <c r="B259" s="2">
        <v>42990</v>
      </c>
      <c r="C259" s="3">
        <v>70</v>
      </c>
      <c r="D259" s="3">
        <v>74</v>
      </c>
      <c r="E259" s="3">
        <v>144</v>
      </c>
      <c r="F259" s="4">
        <f t="shared" si="27"/>
        <v>83375</v>
      </c>
      <c r="G259" s="3"/>
    </row>
    <row r="260" spans="2:7">
      <c r="B260" s="2">
        <v>42991</v>
      </c>
      <c r="C260" s="3">
        <v>29</v>
      </c>
      <c r="D260" s="3">
        <v>77</v>
      </c>
      <c r="E260" s="3">
        <v>106</v>
      </c>
      <c r="F260" s="4">
        <f t="shared" si="27"/>
        <v>83481</v>
      </c>
      <c r="G260" s="3"/>
    </row>
    <row r="261" spans="2:7">
      <c r="B261" s="2">
        <v>42992</v>
      </c>
      <c r="C261" s="3">
        <v>127</v>
      </c>
      <c r="D261" s="3">
        <v>77</v>
      </c>
      <c r="E261" s="3">
        <v>204</v>
      </c>
      <c r="F261" s="4">
        <f t="shared" si="27"/>
        <v>83685</v>
      </c>
      <c r="G261" s="3"/>
    </row>
    <row r="262" spans="2:7">
      <c r="B262" s="2">
        <v>42993</v>
      </c>
      <c r="C262" s="3">
        <v>71</v>
      </c>
      <c r="D262" s="3">
        <v>72</v>
      </c>
      <c r="E262" s="3">
        <v>143</v>
      </c>
      <c r="F262" s="4">
        <f t="shared" si="27"/>
        <v>83828</v>
      </c>
      <c r="G262" s="3"/>
    </row>
    <row r="263" spans="2:7">
      <c r="B263" s="2">
        <v>42994</v>
      </c>
      <c r="C263" s="3">
        <v>44</v>
      </c>
      <c r="D263" s="3">
        <v>79</v>
      </c>
      <c r="E263" s="3">
        <v>123</v>
      </c>
      <c r="F263" s="4">
        <f t="shared" si="27"/>
        <v>83951</v>
      </c>
      <c r="G263" s="3"/>
    </row>
    <row r="264" spans="2:7">
      <c r="B264" s="2">
        <v>42995</v>
      </c>
      <c r="C264" s="3">
        <v>535</v>
      </c>
      <c r="D264" s="3">
        <v>572</v>
      </c>
      <c r="E264" s="4">
        <v>1107</v>
      </c>
      <c r="F264" s="4">
        <f t="shared" si="27"/>
        <v>85058</v>
      </c>
      <c r="G264" s="4"/>
    </row>
    <row r="265" spans="2:7">
      <c r="B265" s="2">
        <v>42996</v>
      </c>
      <c r="C265" s="3">
        <v>71</v>
      </c>
      <c r="D265" s="3">
        <v>59</v>
      </c>
      <c r="E265" s="3">
        <v>130</v>
      </c>
      <c r="F265" s="4">
        <f t="shared" si="27"/>
        <v>85188</v>
      </c>
      <c r="G265" s="3"/>
    </row>
    <row r="266" spans="2:7">
      <c r="B266" s="2">
        <v>42997</v>
      </c>
      <c r="C266" s="3">
        <v>6</v>
      </c>
      <c r="D266" s="3">
        <v>4</v>
      </c>
      <c r="E266" s="3">
        <v>10</v>
      </c>
      <c r="F266" s="4">
        <f t="shared" si="27"/>
        <v>85198</v>
      </c>
      <c r="G266" s="3"/>
    </row>
    <row r="267" spans="2:7">
      <c r="B267" s="2">
        <v>42998</v>
      </c>
      <c r="C267" s="3">
        <v>70</v>
      </c>
      <c r="D267" s="3">
        <v>18</v>
      </c>
      <c r="E267" s="3">
        <v>88</v>
      </c>
      <c r="F267" s="4">
        <f t="shared" si="27"/>
        <v>85286</v>
      </c>
      <c r="G267" s="3"/>
    </row>
    <row r="268" spans="2:7">
      <c r="B268" s="2">
        <v>42999</v>
      </c>
      <c r="C268" s="3">
        <v>4</v>
      </c>
      <c r="D268" s="3">
        <v>54</v>
      </c>
      <c r="E268" s="3">
        <v>58</v>
      </c>
      <c r="F268" s="4">
        <f t="shared" si="27"/>
        <v>85344</v>
      </c>
      <c r="G268" s="3"/>
    </row>
    <row r="269" spans="2:7">
      <c r="B269" s="2">
        <v>43000</v>
      </c>
      <c r="C269" s="3">
        <v>128</v>
      </c>
      <c r="D269" s="3">
        <v>126</v>
      </c>
      <c r="E269" s="3">
        <v>254</v>
      </c>
      <c r="F269" s="4">
        <f t="shared" si="27"/>
        <v>85598</v>
      </c>
      <c r="G269" s="3"/>
    </row>
    <row r="270" spans="2:7">
      <c r="B270" s="2">
        <v>43001</v>
      </c>
      <c r="C270" s="3">
        <v>22</v>
      </c>
      <c r="D270" s="3">
        <v>21</v>
      </c>
      <c r="E270" s="3">
        <v>43</v>
      </c>
      <c r="F270" s="4">
        <f t="shared" si="27"/>
        <v>85641</v>
      </c>
      <c r="G270" s="3"/>
    </row>
    <row r="271" spans="2:7">
      <c r="B271" s="2">
        <v>43002</v>
      </c>
      <c r="C271" s="3">
        <v>155</v>
      </c>
      <c r="D271" s="3">
        <v>144</v>
      </c>
      <c r="E271" s="3">
        <v>299</v>
      </c>
      <c r="F271" s="4">
        <f t="shared" si="27"/>
        <v>85940</v>
      </c>
      <c r="G271" s="3"/>
    </row>
    <row r="272" spans="2:7">
      <c r="B272" s="2">
        <v>43003</v>
      </c>
      <c r="C272" s="3">
        <v>34</v>
      </c>
      <c r="D272" s="3">
        <v>69</v>
      </c>
      <c r="E272" s="3">
        <v>103</v>
      </c>
      <c r="F272" s="4">
        <f t="shared" si="27"/>
        <v>86043</v>
      </c>
      <c r="G272" s="3"/>
    </row>
    <row r="273" spans="2:7">
      <c r="B273" s="2">
        <v>43004</v>
      </c>
      <c r="C273" s="3">
        <v>7</v>
      </c>
      <c r="D273" s="3">
        <v>8</v>
      </c>
      <c r="E273" s="3">
        <v>15</v>
      </c>
      <c r="F273" s="4">
        <f t="shared" si="27"/>
        <v>86058</v>
      </c>
      <c r="G273" s="3"/>
    </row>
    <row r="274" spans="2:7">
      <c r="B274" s="2">
        <v>43005</v>
      </c>
      <c r="C274" s="3">
        <v>5</v>
      </c>
      <c r="D274" s="3">
        <v>4</v>
      </c>
      <c r="E274" s="3">
        <v>9</v>
      </c>
      <c r="F274" s="4">
        <f t="shared" si="27"/>
        <v>86067</v>
      </c>
      <c r="G274" s="3"/>
    </row>
    <row r="275" spans="2:7">
      <c r="B275" s="2">
        <v>43006</v>
      </c>
      <c r="C275" s="3">
        <v>110</v>
      </c>
      <c r="D275" s="3">
        <v>119</v>
      </c>
      <c r="E275" s="3">
        <v>229</v>
      </c>
      <c r="F275" s="4">
        <f t="shared" si="27"/>
        <v>86296</v>
      </c>
      <c r="G275" s="3"/>
    </row>
    <row r="276" spans="2:7">
      <c r="B276" s="2">
        <v>43008</v>
      </c>
      <c r="C276" s="3">
        <v>27</v>
      </c>
      <c r="D276" s="3">
        <v>83</v>
      </c>
      <c r="E276" s="3">
        <v>110</v>
      </c>
      <c r="F276" s="4">
        <f>F275+E276</f>
        <v>86406</v>
      </c>
      <c r="G276" s="3"/>
    </row>
    <row r="277" spans="2:7">
      <c r="B277" s="2" t="s">
        <v>7</v>
      </c>
      <c r="C277" s="3">
        <f>SUM(C249:C276)</f>
        <v>2797</v>
      </c>
      <c r="D277" s="3">
        <f>SUM(D249:D276)</f>
        <v>3009</v>
      </c>
      <c r="E277" s="3">
        <f>C277+D277</f>
        <v>5806</v>
      </c>
      <c r="F277" s="3"/>
      <c r="G277" s="3"/>
    </row>
    <row r="278" spans="2:7">
      <c r="B278" s="10"/>
      <c r="C278" s="11"/>
      <c r="D278" s="11"/>
      <c r="E278" s="11"/>
      <c r="F278" s="11"/>
      <c r="G278" s="11"/>
    </row>
    <row r="279" spans="2:7">
      <c r="B279" s="60" t="s">
        <v>17</v>
      </c>
      <c r="C279" s="60"/>
      <c r="D279" s="60"/>
      <c r="E279" s="60"/>
      <c r="F279" s="60"/>
      <c r="G279" s="60"/>
    </row>
    <row r="280" spans="2:7">
      <c r="B280" s="2">
        <v>43009</v>
      </c>
      <c r="C280" s="3">
        <v>30</v>
      </c>
      <c r="D280" s="3">
        <v>26</v>
      </c>
      <c r="E280" s="3">
        <v>56</v>
      </c>
      <c r="F280" s="4">
        <f>F276+E280</f>
        <v>86462</v>
      </c>
      <c r="G280" s="3"/>
    </row>
    <row r="281" spans="2:7">
      <c r="B281" s="2">
        <v>43010</v>
      </c>
      <c r="C281" s="3">
        <v>9</v>
      </c>
      <c r="D281" s="3">
        <v>9</v>
      </c>
      <c r="E281" s="3">
        <v>18</v>
      </c>
      <c r="F281" s="4">
        <f>F280+E281</f>
        <v>86480</v>
      </c>
      <c r="G281" s="3"/>
    </row>
    <row r="282" spans="2:7">
      <c r="B282" s="2">
        <v>43011</v>
      </c>
      <c r="C282" s="3">
        <v>23</v>
      </c>
      <c r="D282" s="3">
        <v>24</v>
      </c>
      <c r="E282" s="3">
        <v>47</v>
      </c>
      <c r="F282" s="4">
        <f t="shared" ref="F282:F310" si="28">F281+E282</f>
        <v>86527</v>
      </c>
      <c r="G282" s="3"/>
    </row>
    <row r="283" spans="2:7">
      <c r="B283" s="2">
        <v>43012</v>
      </c>
      <c r="C283" s="3">
        <v>24</v>
      </c>
      <c r="D283" s="3">
        <v>31</v>
      </c>
      <c r="E283" s="3">
        <v>55</v>
      </c>
      <c r="F283" s="4">
        <f t="shared" si="28"/>
        <v>86582</v>
      </c>
      <c r="G283" s="3"/>
    </row>
    <row r="284" spans="2:7">
      <c r="B284" s="2">
        <v>43013</v>
      </c>
      <c r="C284" s="3">
        <v>11</v>
      </c>
      <c r="D284" s="3">
        <v>13</v>
      </c>
      <c r="E284" s="3">
        <v>24</v>
      </c>
      <c r="F284" s="4">
        <f t="shared" si="28"/>
        <v>86606</v>
      </c>
      <c r="G284" s="3"/>
    </row>
    <row r="285" spans="2:7">
      <c r="B285" s="2">
        <v>43014</v>
      </c>
      <c r="C285" s="3">
        <v>132</v>
      </c>
      <c r="D285" s="3">
        <v>132</v>
      </c>
      <c r="E285" s="3">
        <v>264</v>
      </c>
      <c r="F285" s="4">
        <f t="shared" si="28"/>
        <v>86870</v>
      </c>
      <c r="G285" s="3"/>
    </row>
    <row r="286" spans="2:7">
      <c r="B286" s="2">
        <v>43015</v>
      </c>
      <c r="C286" s="3">
        <v>16</v>
      </c>
      <c r="D286" s="3">
        <v>126</v>
      </c>
      <c r="E286" s="3">
        <v>142</v>
      </c>
      <c r="F286" s="4">
        <f t="shared" si="28"/>
        <v>87012</v>
      </c>
      <c r="G286" s="3"/>
    </row>
    <row r="287" spans="2:7">
      <c r="B287" s="2">
        <v>43016</v>
      </c>
      <c r="C287" s="3">
        <v>24</v>
      </c>
      <c r="D287" s="3">
        <v>133</v>
      </c>
      <c r="E287" s="3">
        <v>157</v>
      </c>
      <c r="F287" s="4">
        <f t="shared" si="28"/>
        <v>87169</v>
      </c>
      <c r="G287" s="3"/>
    </row>
    <row r="288" spans="2:7">
      <c r="B288" s="2">
        <v>43017</v>
      </c>
      <c r="C288" s="3">
        <v>35</v>
      </c>
      <c r="D288" s="3">
        <v>77</v>
      </c>
      <c r="E288" s="3">
        <v>112</v>
      </c>
      <c r="F288" s="4">
        <f t="shared" si="28"/>
        <v>87281</v>
      </c>
      <c r="G288" s="3"/>
    </row>
    <row r="289" spans="2:7">
      <c r="B289" s="2">
        <v>43018</v>
      </c>
      <c r="C289" s="3">
        <v>18</v>
      </c>
      <c r="D289" s="3">
        <v>18</v>
      </c>
      <c r="E289" s="3">
        <v>36</v>
      </c>
      <c r="F289" s="4">
        <f t="shared" si="28"/>
        <v>87317</v>
      </c>
      <c r="G289" s="3"/>
    </row>
    <row r="290" spans="2:7">
      <c r="B290" s="2">
        <v>43019</v>
      </c>
      <c r="C290" s="3">
        <v>47</v>
      </c>
      <c r="D290" s="3">
        <v>40</v>
      </c>
      <c r="E290" s="3">
        <v>87</v>
      </c>
      <c r="F290" s="4">
        <f t="shared" si="28"/>
        <v>87404</v>
      </c>
      <c r="G290" s="3"/>
    </row>
    <row r="291" spans="2:7">
      <c r="B291" s="2">
        <v>43020</v>
      </c>
      <c r="C291" s="3">
        <v>18</v>
      </c>
      <c r="D291" s="3">
        <v>148</v>
      </c>
      <c r="E291" s="3">
        <v>166</v>
      </c>
      <c r="F291" s="4">
        <f t="shared" si="28"/>
        <v>87570</v>
      </c>
      <c r="G291" s="3"/>
    </row>
    <row r="292" spans="2:7">
      <c r="B292" s="2">
        <v>43021</v>
      </c>
      <c r="C292" s="3">
        <v>-4</v>
      </c>
      <c r="D292" s="3">
        <v>13</v>
      </c>
      <c r="E292" s="3">
        <v>9</v>
      </c>
      <c r="F292" s="4">
        <f t="shared" si="28"/>
        <v>87579</v>
      </c>
      <c r="G292" s="3"/>
    </row>
    <row r="293" spans="2:7">
      <c r="B293" s="2">
        <v>43022</v>
      </c>
      <c r="C293" s="3">
        <v>8</v>
      </c>
      <c r="D293" s="3">
        <v>8</v>
      </c>
      <c r="E293" s="3">
        <v>16</v>
      </c>
      <c r="F293" s="4">
        <f t="shared" si="28"/>
        <v>87595</v>
      </c>
      <c r="G293" s="3"/>
    </row>
    <row r="294" spans="2:7">
      <c r="B294" s="2">
        <v>43023</v>
      </c>
      <c r="C294" s="3">
        <v>15</v>
      </c>
      <c r="D294" s="3">
        <v>37</v>
      </c>
      <c r="E294" s="3">
        <v>52</v>
      </c>
      <c r="F294" s="4">
        <f t="shared" si="28"/>
        <v>87647</v>
      </c>
      <c r="G294" s="3"/>
    </row>
    <row r="295" spans="2:7">
      <c r="B295" s="2">
        <v>43024</v>
      </c>
      <c r="C295" s="3">
        <v>0</v>
      </c>
      <c r="D295" s="3">
        <v>4</v>
      </c>
      <c r="E295" s="3">
        <v>4</v>
      </c>
      <c r="F295" s="4">
        <f t="shared" si="28"/>
        <v>87651</v>
      </c>
      <c r="G295" s="3"/>
    </row>
    <row r="296" spans="2:7">
      <c r="B296" s="2">
        <v>43025</v>
      </c>
      <c r="C296" s="3">
        <v>0</v>
      </c>
      <c r="D296" s="3">
        <v>37</v>
      </c>
      <c r="E296" s="3">
        <v>37</v>
      </c>
      <c r="F296" s="4">
        <f t="shared" si="28"/>
        <v>87688</v>
      </c>
      <c r="G296" s="3"/>
    </row>
    <row r="297" spans="2:7">
      <c r="B297" s="2">
        <v>43026</v>
      </c>
      <c r="C297" s="3">
        <v>1</v>
      </c>
      <c r="D297" s="3">
        <v>74</v>
      </c>
      <c r="E297" s="3">
        <v>75</v>
      </c>
      <c r="F297" s="4">
        <f t="shared" si="28"/>
        <v>87763</v>
      </c>
      <c r="G297" s="3"/>
    </row>
    <row r="298" spans="2:7">
      <c r="B298" s="2">
        <v>43027</v>
      </c>
      <c r="C298" s="3">
        <v>2</v>
      </c>
      <c r="D298" s="3">
        <v>69</v>
      </c>
      <c r="E298" s="3">
        <v>71</v>
      </c>
      <c r="F298" s="4">
        <f t="shared" si="28"/>
        <v>87834</v>
      </c>
      <c r="G298" s="3"/>
    </row>
    <row r="299" spans="2:7">
      <c r="B299" s="2">
        <v>43028</v>
      </c>
      <c r="C299" s="3">
        <v>0</v>
      </c>
      <c r="D299" s="3">
        <v>10</v>
      </c>
      <c r="E299" s="3">
        <v>10</v>
      </c>
      <c r="F299" s="4">
        <f t="shared" si="28"/>
        <v>87844</v>
      </c>
      <c r="G299" s="3"/>
    </row>
    <row r="300" spans="2:7">
      <c r="B300" s="2">
        <v>43029</v>
      </c>
      <c r="C300" s="3">
        <v>3</v>
      </c>
      <c r="D300" s="3">
        <v>82</v>
      </c>
      <c r="E300" s="3">
        <v>85</v>
      </c>
      <c r="F300" s="4">
        <f t="shared" si="28"/>
        <v>87929</v>
      </c>
      <c r="G300" s="3"/>
    </row>
    <row r="301" spans="2:7">
      <c r="B301" s="2">
        <v>43030</v>
      </c>
      <c r="C301" s="3">
        <v>0</v>
      </c>
      <c r="D301" s="3">
        <v>17</v>
      </c>
      <c r="E301" s="3">
        <v>17</v>
      </c>
      <c r="F301" s="4">
        <f t="shared" si="28"/>
        <v>87946</v>
      </c>
      <c r="G301" s="3"/>
    </row>
    <row r="302" spans="2:7">
      <c r="B302" s="2">
        <v>43031</v>
      </c>
      <c r="C302" s="3">
        <v>0</v>
      </c>
      <c r="D302" s="3">
        <v>9</v>
      </c>
      <c r="E302" s="3">
        <v>9</v>
      </c>
      <c r="F302" s="4">
        <f t="shared" si="28"/>
        <v>87955</v>
      </c>
      <c r="G302" s="3"/>
    </row>
    <row r="303" spans="2:7">
      <c r="B303" s="2">
        <v>43032</v>
      </c>
      <c r="C303" s="3">
        <v>0</v>
      </c>
      <c r="D303" s="3">
        <v>12</v>
      </c>
      <c r="E303" s="3">
        <v>12</v>
      </c>
      <c r="F303" s="4">
        <f t="shared" si="28"/>
        <v>87967</v>
      </c>
      <c r="G303" s="3"/>
    </row>
    <row r="304" spans="2:7">
      <c r="B304" s="2">
        <v>43033</v>
      </c>
      <c r="C304" s="3">
        <v>0</v>
      </c>
      <c r="D304" s="3">
        <v>66</v>
      </c>
      <c r="E304" s="3">
        <v>66</v>
      </c>
      <c r="F304" s="4">
        <f t="shared" si="28"/>
        <v>88033</v>
      </c>
      <c r="G304" s="3"/>
    </row>
    <row r="305" spans="2:7">
      <c r="B305" s="2">
        <v>43034</v>
      </c>
      <c r="C305" s="3">
        <v>0</v>
      </c>
      <c r="D305" s="3">
        <v>16</v>
      </c>
      <c r="E305" s="3">
        <v>16</v>
      </c>
      <c r="F305" s="4">
        <f t="shared" si="28"/>
        <v>88049</v>
      </c>
      <c r="G305" s="3"/>
    </row>
    <row r="306" spans="2:7">
      <c r="B306" s="2">
        <v>43035</v>
      </c>
      <c r="C306" s="3">
        <v>0</v>
      </c>
      <c r="D306" s="3">
        <v>15</v>
      </c>
      <c r="E306" s="3">
        <v>15</v>
      </c>
      <c r="F306" s="4">
        <f t="shared" si="28"/>
        <v>88064</v>
      </c>
      <c r="G306" s="3"/>
    </row>
    <row r="307" spans="2:7">
      <c r="B307" s="2">
        <v>43036</v>
      </c>
      <c r="C307" s="3">
        <v>4</v>
      </c>
      <c r="D307" s="3">
        <v>111</v>
      </c>
      <c r="E307" s="3">
        <v>115</v>
      </c>
      <c r="F307" s="4">
        <f t="shared" si="28"/>
        <v>88179</v>
      </c>
      <c r="G307" s="3"/>
    </row>
    <row r="308" spans="2:7">
      <c r="B308" s="2">
        <v>43037</v>
      </c>
      <c r="C308" s="3">
        <v>0</v>
      </c>
      <c r="D308" s="3">
        <v>59</v>
      </c>
      <c r="E308" s="3">
        <v>59</v>
      </c>
      <c r="F308" s="4">
        <f t="shared" si="28"/>
        <v>88238</v>
      </c>
      <c r="G308" s="3"/>
    </row>
    <row r="309" spans="2:7">
      <c r="B309" s="2">
        <v>43038</v>
      </c>
      <c r="C309" s="3">
        <v>1</v>
      </c>
      <c r="D309" s="3">
        <v>15</v>
      </c>
      <c r="E309" s="3">
        <v>16</v>
      </c>
      <c r="F309" s="4">
        <f t="shared" si="28"/>
        <v>88254</v>
      </c>
      <c r="G309" s="3"/>
    </row>
    <row r="310" spans="2:7">
      <c r="B310" s="2">
        <v>43039</v>
      </c>
      <c r="C310" s="3">
        <v>0</v>
      </c>
      <c r="D310" s="3">
        <v>7</v>
      </c>
      <c r="E310" s="3">
        <v>7</v>
      </c>
      <c r="F310" s="4">
        <f t="shared" si="28"/>
        <v>88261</v>
      </c>
      <c r="G310" s="3"/>
    </row>
    <row r="311" spans="2:7">
      <c r="B311" s="2" t="s">
        <v>7</v>
      </c>
      <c r="C311" s="3">
        <f>SUM(C280:C310)</f>
        <v>417</v>
      </c>
      <c r="D311" s="3">
        <f>SUM(D280:D310)</f>
        <v>1438</v>
      </c>
      <c r="E311" s="3">
        <f>C311+D311</f>
        <v>1855</v>
      </c>
      <c r="F311" s="3"/>
      <c r="G311" s="3"/>
    </row>
    <row r="312" spans="2:7">
      <c r="B312" s="10"/>
      <c r="C312" s="11"/>
      <c r="D312" s="11"/>
      <c r="E312" s="11"/>
      <c r="F312" s="11"/>
      <c r="G312" s="11"/>
    </row>
    <row r="313" spans="2:7">
      <c r="B313" s="60" t="s">
        <v>18</v>
      </c>
      <c r="C313" s="60"/>
      <c r="D313" s="60"/>
      <c r="E313" s="60"/>
      <c r="F313" s="60"/>
      <c r="G313" s="60"/>
    </row>
    <row r="314" spans="2:7">
      <c r="B314" s="2">
        <v>43040</v>
      </c>
      <c r="C314" s="3">
        <v>0</v>
      </c>
      <c r="D314" s="3">
        <v>17</v>
      </c>
      <c r="E314" s="3">
        <v>17</v>
      </c>
      <c r="F314" s="4">
        <f>F310+E314</f>
        <v>88278</v>
      </c>
      <c r="G314" s="3"/>
    </row>
    <row r="315" spans="2:7">
      <c r="B315" s="2">
        <v>43041</v>
      </c>
      <c r="C315" s="3">
        <v>0</v>
      </c>
      <c r="D315" s="3">
        <v>9</v>
      </c>
      <c r="E315" s="3">
        <v>9</v>
      </c>
      <c r="F315" s="4">
        <f>F314+E315</f>
        <v>88287</v>
      </c>
      <c r="G315" s="3"/>
    </row>
    <row r="316" spans="2:7">
      <c r="B316" s="2">
        <v>43042</v>
      </c>
      <c r="C316" s="3">
        <v>0</v>
      </c>
      <c r="D316" s="3">
        <v>5</v>
      </c>
      <c r="E316" s="3">
        <v>5</v>
      </c>
      <c r="F316" s="4">
        <f t="shared" ref="F316:F322" si="29">F315+E316</f>
        <v>88292</v>
      </c>
      <c r="G316" s="3"/>
    </row>
    <row r="317" spans="2:7">
      <c r="B317" s="2">
        <v>43043</v>
      </c>
      <c r="C317" s="3">
        <v>0</v>
      </c>
      <c r="D317" s="3">
        <v>3</v>
      </c>
      <c r="E317" s="3">
        <v>3</v>
      </c>
      <c r="F317" s="4">
        <f t="shared" si="29"/>
        <v>88295</v>
      </c>
      <c r="G317" s="3"/>
    </row>
    <row r="318" spans="2:7">
      <c r="B318" s="2">
        <v>43044</v>
      </c>
      <c r="C318" s="3">
        <v>0</v>
      </c>
      <c r="D318" s="3">
        <v>19</v>
      </c>
      <c r="E318" s="3">
        <v>19</v>
      </c>
      <c r="F318" s="4">
        <f t="shared" si="29"/>
        <v>88314</v>
      </c>
      <c r="G318" s="3"/>
    </row>
    <row r="319" spans="2:7">
      <c r="B319" s="2">
        <v>43045</v>
      </c>
      <c r="C319" s="3">
        <v>0</v>
      </c>
      <c r="D319" s="3">
        <v>4</v>
      </c>
      <c r="E319" s="3">
        <v>4</v>
      </c>
      <c r="F319" s="4">
        <f t="shared" si="29"/>
        <v>88318</v>
      </c>
      <c r="G319" s="3"/>
    </row>
    <row r="320" spans="2:7">
      <c r="B320" s="2">
        <v>43046</v>
      </c>
      <c r="C320" s="3">
        <v>0</v>
      </c>
      <c r="D320" s="3">
        <v>8</v>
      </c>
      <c r="E320" s="3">
        <v>8</v>
      </c>
      <c r="F320" s="4">
        <f t="shared" si="29"/>
        <v>88326</v>
      </c>
      <c r="G320" s="3"/>
    </row>
    <row r="321" spans="2:7">
      <c r="B321" s="2">
        <v>43047</v>
      </c>
      <c r="C321" s="3">
        <v>0</v>
      </c>
      <c r="D321" s="3">
        <v>2</v>
      </c>
      <c r="E321" s="3">
        <v>2</v>
      </c>
      <c r="F321" s="4">
        <f t="shared" si="29"/>
        <v>88328</v>
      </c>
      <c r="G321" s="3"/>
    </row>
    <row r="322" spans="2:7">
      <c r="B322" s="2">
        <v>43048</v>
      </c>
      <c r="C322" s="3">
        <v>0</v>
      </c>
      <c r="D322" s="3">
        <v>2</v>
      </c>
      <c r="E322" s="3">
        <v>2</v>
      </c>
      <c r="F322" s="4">
        <f t="shared" si="29"/>
        <v>88330</v>
      </c>
      <c r="G322" s="3"/>
    </row>
    <row r="323" spans="2:7">
      <c r="B323" s="6" t="s">
        <v>7</v>
      </c>
      <c r="C323" s="6">
        <f>SUM(C314:C322)</f>
        <v>0</v>
      </c>
      <c r="D323" s="6">
        <f>SUM(D314:D322)</f>
        <v>69</v>
      </c>
      <c r="E323" s="6">
        <f>D323+C323</f>
        <v>69</v>
      </c>
      <c r="F323" s="6"/>
      <c r="G323" s="6"/>
    </row>
  </sheetData>
  <mergeCells count="20">
    <mergeCell ref="B279:G279"/>
    <mergeCell ref="B313:G313"/>
    <mergeCell ref="B162:G162"/>
    <mergeCell ref="I162:N162"/>
    <mergeCell ref="B186:G186"/>
    <mergeCell ref="I186:N186"/>
    <mergeCell ref="B215:G215"/>
    <mergeCell ref="B248:G248"/>
    <mergeCell ref="B61:G61"/>
    <mergeCell ref="I61:N61"/>
    <mergeCell ref="B95:G95"/>
    <mergeCell ref="I95:N95"/>
    <mergeCell ref="B128:G128"/>
    <mergeCell ref="I128:N128"/>
    <mergeCell ref="B4:G4"/>
    <mergeCell ref="I4:N4"/>
    <mergeCell ref="B6:G6"/>
    <mergeCell ref="I6:N6"/>
    <mergeCell ref="B30:G30"/>
    <mergeCell ref="I30:N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O44"/>
  <sheetViews>
    <sheetView topLeftCell="A19" workbookViewId="0">
      <selection activeCell="D31" sqref="D31"/>
    </sheetView>
  </sheetViews>
  <sheetFormatPr defaultRowHeight="15"/>
  <cols>
    <col min="2" max="2" width="10.7109375" bestFit="1" customWidth="1"/>
    <col min="3" max="6" width="12.5703125" bestFit="1" customWidth="1"/>
    <col min="7" max="7" width="14.28515625" bestFit="1" customWidth="1"/>
    <col min="10" max="10" width="10.7109375" bestFit="1" customWidth="1"/>
    <col min="11" max="13" width="12.42578125" bestFit="1" customWidth="1"/>
    <col min="14" max="14" width="12.5703125" bestFit="1" customWidth="1"/>
    <col min="15" max="15" width="14.28515625" bestFit="1" customWidth="1"/>
  </cols>
  <sheetData>
    <row r="3" spans="1:15" ht="15.75">
      <c r="B3" s="55">
        <v>2017</v>
      </c>
      <c r="C3" s="55"/>
      <c r="D3" s="55"/>
      <c r="E3" s="55"/>
      <c r="F3" s="55"/>
      <c r="G3" s="55"/>
    </row>
    <row r="4" spans="1:15" ht="15.75">
      <c r="B4" s="34" t="s">
        <v>0</v>
      </c>
      <c r="C4" s="34" t="s">
        <v>19</v>
      </c>
      <c r="D4" s="34" t="s">
        <v>20</v>
      </c>
      <c r="E4" s="34" t="s">
        <v>3</v>
      </c>
      <c r="F4" s="34" t="s">
        <v>4</v>
      </c>
      <c r="G4" s="34" t="s">
        <v>5</v>
      </c>
      <c r="J4" s="55">
        <v>2018</v>
      </c>
      <c r="K4" s="55"/>
      <c r="L4" s="55"/>
      <c r="M4" s="55"/>
      <c r="N4" s="55"/>
      <c r="O4" s="55"/>
    </row>
    <row r="5" spans="1:15">
      <c r="B5" s="56" t="s">
        <v>6</v>
      </c>
      <c r="C5" s="56"/>
      <c r="D5" s="56"/>
      <c r="E5" s="56"/>
      <c r="F5" s="56"/>
      <c r="G5" s="56"/>
      <c r="J5" s="34" t="s">
        <v>0</v>
      </c>
      <c r="K5" s="34" t="s">
        <v>19</v>
      </c>
      <c r="L5" s="34" t="s">
        <v>20</v>
      </c>
      <c r="M5" s="34" t="s">
        <v>3</v>
      </c>
      <c r="N5" s="34" t="s">
        <v>4</v>
      </c>
      <c r="O5" s="34" t="s">
        <v>5</v>
      </c>
    </row>
    <row r="6" spans="1:15">
      <c r="A6">
        <v>1</v>
      </c>
      <c r="B6" s="37">
        <v>42737</v>
      </c>
      <c r="C6" s="38">
        <v>13433148</v>
      </c>
      <c r="D6" s="38">
        <v>20139087</v>
      </c>
      <c r="E6" s="38">
        <v>33572235</v>
      </c>
      <c r="F6" s="39">
        <f>E6</f>
        <v>33572235</v>
      </c>
      <c r="G6" s="6"/>
      <c r="J6" s="56" t="s">
        <v>15</v>
      </c>
      <c r="K6" s="56"/>
      <c r="L6" s="56"/>
      <c r="M6" s="56"/>
      <c r="N6" s="56"/>
      <c r="O6" s="56"/>
    </row>
    <row r="7" spans="1:15">
      <c r="A7">
        <v>2</v>
      </c>
      <c r="B7" s="37">
        <v>42738</v>
      </c>
      <c r="C7" s="38">
        <v>7065099</v>
      </c>
      <c r="D7" s="38">
        <v>46434450</v>
      </c>
      <c r="E7" s="38">
        <v>53499549</v>
      </c>
      <c r="F7" s="39">
        <f t="shared" ref="F7:F34" si="0">E7+F6</f>
        <v>87071784</v>
      </c>
      <c r="G7" s="6"/>
      <c r="J7" s="2">
        <v>43306</v>
      </c>
      <c r="K7" s="38"/>
      <c r="L7" s="38"/>
      <c r="M7" s="38"/>
      <c r="N7" s="39"/>
      <c r="O7" s="6"/>
    </row>
    <row r="8" spans="1:15">
      <c r="A8">
        <v>3</v>
      </c>
      <c r="B8" s="37">
        <v>42739</v>
      </c>
      <c r="C8" s="38">
        <v>9361888</v>
      </c>
      <c r="D8" s="38">
        <v>19868538</v>
      </c>
      <c r="E8" s="38">
        <v>29230425</v>
      </c>
      <c r="F8" s="39">
        <f t="shared" si="0"/>
        <v>116302209</v>
      </c>
      <c r="G8" s="6"/>
      <c r="J8" s="2">
        <v>43307</v>
      </c>
      <c r="K8" s="38"/>
      <c r="L8" s="38"/>
      <c r="M8" s="38"/>
      <c r="N8" s="39"/>
      <c r="O8" s="6"/>
    </row>
    <row r="9" spans="1:15">
      <c r="A9">
        <v>4</v>
      </c>
      <c r="B9" s="37">
        <v>42740</v>
      </c>
      <c r="C9" s="38">
        <v>10623900</v>
      </c>
      <c r="D9" s="38">
        <v>19689648</v>
      </c>
      <c r="E9" s="38">
        <v>30313548</v>
      </c>
      <c r="F9" s="39">
        <f t="shared" si="0"/>
        <v>146615757</v>
      </c>
      <c r="G9" s="6"/>
      <c r="J9" s="2">
        <v>43308</v>
      </c>
      <c r="K9" s="38"/>
      <c r="L9" s="54">
        <v>199237</v>
      </c>
      <c r="M9" s="38">
        <f>K9+L9</f>
        <v>199237</v>
      </c>
      <c r="N9" s="39">
        <f>M9</f>
        <v>199237</v>
      </c>
      <c r="O9" s="6"/>
    </row>
    <row r="10" spans="1:15">
      <c r="A10">
        <v>5</v>
      </c>
      <c r="B10" s="37">
        <v>42741</v>
      </c>
      <c r="C10" s="38">
        <v>13606850</v>
      </c>
      <c r="D10" s="38">
        <v>18406762</v>
      </c>
      <c r="E10" s="38">
        <v>32013612</v>
      </c>
      <c r="F10" s="39">
        <f t="shared" si="0"/>
        <v>178629369</v>
      </c>
      <c r="G10" s="6"/>
      <c r="J10" s="2">
        <v>43309</v>
      </c>
      <c r="K10" s="38"/>
      <c r="L10" s="54">
        <v>159776</v>
      </c>
      <c r="M10" s="38">
        <f t="shared" ref="M10:M19" si="1">K10+L10</f>
        <v>159776</v>
      </c>
      <c r="N10" s="39">
        <f>N9+M10</f>
        <v>359013</v>
      </c>
      <c r="O10" s="6"/>
    </row>
    <row r="11" spans="1:15">
      <c r="A11">
        <v>6</v>
      </c>
      <c r="B11" s="37">
        <v>42742</v>
      </c>
      <c r="C11" s="38">
        <v>17224111</v>
      </c>
      <c r="D11" s="38">
        <v>15792170</v>
      </c>
      <c r="E11" s="38">
        <v>33016281</v>
      </c>
      <c r="F11" s="39">
        <f t="shared" si="0"/>
        <v>211645650</v>
      </c>
      <c r="G11" s="6"/>
      <c r="J11" s="2">
        <v>43310</v>
      </c>
      <c r="K11" s="54">
        <v>96513</v>
      </c>
      <c r="L11" s="38">
        <v>230039</v>
      </c>
      <c r="M11" s="38">
        <f t="shared" si="1"/>
        <v>326552</v>
      </c>
      <c r="N11" s="39">
        <f t="shared" ref="N11:N41" si="2">N10+M11</f>
        <v>685565</v>
      </c>
      <c r="O11" s="6"/>
    </row>
    <row r="12" spans="1:15">
      <c r="A12">
        <v>7</v>
      </c>
      <c r="B12" s="37">
        <v>42743</v>
      </c>
      <c r="C12" s="38">
        <v>21357375</v>
      </c>
      <c r="D12" s="38">
        <v>1212049</v>
      </c>
      <c r="E12" s="38">
        <v>22569423</v>
      </c>
      <c r="F12" s="39">
        <f t="shared" si="0"/>
        <v>234215073</v>
      </c>
      <c r="G12" s="6"/>
      <c r="J12" s="2">
        <v>43311</v>
      </c>
      <c r="K12" s="38">
        <v>95500</v>
      </c>
      <c r="L12" s="38">
        <v>94325</v>
      </c>
      <c r="M12" s="38">
        <f t="shared" si="1"/>
        <v>189825</v>
      </c>
      <c r="N12" s="39">
        <f t="shared" si="2"/>
        <v>875390</v>
      </c>
      <c r="O12" s="6"/>
    </row>
    <row r="13" spans="1:15">
      <c r="A13">
        <v>8</v>
      </c>
      <c r="B13" s="37">
        <v>42744</v>
      </c>
      <c r="C13" s="38">
        <v>7690024</v>
      </c>
      <c r="D13" s="38">
        <v>25489967</v>
      </c>
      <c r="E13" s="38">
        <v>33179991</v>
      </c>
      <c r="F13" s="39">
        <f t="shared" si="0"/>
        <v>267395064</v>
      </c>
      <c r="G13" s="6"/>
      <c r="J13" s="2">
        <v>43312</v>
      </c>
      <c r="K13" s="38">
        <v>384826</v>
      </c>
      <c r="L13" s="38">
        <v>457627</v>
      </c>
      <c r="M13" s="38">
        <f t="shared" si="1"/>
        <v>842453</v>
      </c>
      <c r="N13" s="39">
        <f t="shared" si="2"/>
        <v>1717843</v>
      </c>
      <c r="O13" s="39">
        <f>N13</f>
        <v>1717843</v>
      </c>
    </row>
    <row r="14" spans="1:15">
      <c r="A14">
        <v>9</v>
      </c>
      <c r="B14" s="37">
        <v>42745</v>
      </c>
      <c r="C14" s="38">
        <v>7609609</v>
      </c>
      <c r="D14" s="38">
        <v>28650996</v>
      </c>
      <c r="E14" s="38">
        <v>36260605</v>
      </c>
      <c r="F14" s="39">
        <f t="shared" si="0"/>
        <v>303655669</v>
      </c>
      <c r="G14" s="6"/>
      <c r="J14" s="2">
        <v>43313</v>
      </c>
      <c r="K14" s="38">
        <v>662377</v>
      </c>
      <c r="L14" s="38">
        <v>1121491</v>
      </c>
      <c r="M14" s="38">
        <f t="shared" si="1"/>
        <v>1783868</v>
      </c>
      <c r="N14" s="39">
        <f t="shared" si="2"/>
        <v>3501711</v>
      </c>
      <c r="O14" s="6"/>
    </row>
    <row r="15" spans="1:15">
      <c r="A15">
        <v>10</v>
      </c>
      <c r="B15" s="37">
        <v>42746</v>
      </c>
      <c r="C15" s="38">
        <v>14557621</v>
      </c>
      <c r="D15" s="38">
        <v>24833009</v>
      </c>
      <c r="E15" s="38">
        <v>39390630</v>
      </c>
      <c r="F15" s="39">
        <f t="shared" si="0"/>
        <v>343046299</v>
      </c>
      <c r="G15" s="6"/>
      <c r="J15" s="2">
        <v>43314</v>
      </c>
      <c r="K15" s="38">
        <v>199998</v>
      </c>
      <c r="L15" s="38">
        <v>1032065</v>
      </c>
      <c r="M15" s="38">
        <f t="shared" si="1"/>
        <v>1232063</v>
      </c>
      <c r="N15" s="39">
        <f t="shared" si="2"/>
        <v>4733774</v>
      </c>
      <c r="O15" s="6"/>
    </row>
    <row r="16" spans="1:15">
      <c r="A16">
        <v>11</v>
      </c>
      <c r="B16" s="37">
        <v>42747</v>
      </c>
      <c r="C16" s="38">
        <v>10861634</v>
      </c>
      <c r="D16" s="38">
        <v>15980650</v>
      </c>
      <c r="E16" s="38">
        <v>26842284</v>
      </c>
      <c r="F16" s="39">
        <f t="shared" si="0"/>
        <v>369888583</v>
      </c>
      <c r="G16" s="6"/>
      <c r="J16" s="2">
        <v>43315</v>
      </c>
      <c r="K16" s="38">
        <v>682350</v>
      </c>
      <c r="L16" s="38">
        <v>1262643</v>
      </c>
      <c r="M16" s="38">
        <f t="shared" si="1"/>
        <v>1944993</v>
      </c>
      <c r="N16" s="39">
        <f t="shared" si="2"/>
        <v>6678767</v>
      </c>
      <c r="O16" s="6"/>
    </row>
    <row r="17" spans="1:15">
      <c r="A17">
        <v>12</v>
      </c>
      <c r="B17" s="37">
        <v>42748</v>
      </c>
      <c r="C17" s="38">
        <v>10795925</v>
      </c>
      <c r="D17" s="38">
        <v>10417925</v>
      </c>
      <c r="E17" s="38">
        <v>21213850</v>
      </c>
      <c r="F17" s="39">
        <f t="shared" si="0"/>
        <v>391102433</v>
      </c>
      <c r="G17" s="6"/>
      <c r="J17" s="2">
        <v>43316</v>
      </c>
      <c r="K17" s="38">
        <v>434017</v>
      </c>
      <c r="L17" s="38">
        <v>660423</v>
      </c>
      <c r="M17" s="38">
        <f t="shared" si="1"/>
        <v>1094440</v>
      </c>
      <c r="N17" s="39">
        <f t="shared" si="2"/>
        <v>7773207</v>
      </c>
      <c r="O17" s="6"/>
    </row>
    <row r="18" spans="1:15">
      <c r="A18">
        <v>13</v>
      </c>
      <c r="B18" s="37">
        <v>42749</v>
      </c>
      <c r="C18" s="38">
        <v>9365211</v>
      </c>
      <c r="D18" s="38">
        <v>10128387</v>
      </c>
      <c r="E18" s="38">
        <v>19493598</v>
      </c>
      <c r="F18" s="39">
        <f t="shared" si="0"/>
        <v>410596031</v>
      </c>
      <c r="G18" s="6"/>
      <c r="J18" s="2">
        <v>43317</v>
      </c>
      <c r="K18" s="38">
        <v>827969</v>
      </c>
      <c r="L18" s="38">
        <v>0</v>
      </c>
      <c r="M18" s="38">
        <f t="shared" si="1"/>
        <v>827969</v>
      </c>
      <c r="N18" s="39">
        <f t="shared" si="2"/>
        <v>8601176</v>
      </c>
      <c r="O18" s="6"/>
    </row>
    <row r="19" spans="1:15">
      <c r="A19">
        <v>14</v>
      </c>
      <c r="B19" s="37">
        <v>42750</v>
      </c>
      <c r="C19" s="38">
        <v>16393877</v>
      </c>
      <c r="D19" s="38">
        <v>1490825</v>
      </c>
      <c r="E19" s="38">
        <v>17884702</v>
      </c>
      <c r="F19" s="39">
        <f t="shared" si="0"/>
        <v>428480733</v>
      </c>
      <c r="G19" s="6"/>
      <c r="J19" s="2">
        <v>43318</v>
      </c>
      <c r="K19" s="38">
        <v>952848</v>
      </c>
      <c r="L19" s="38">
        <v>438132</v>
      </c>
      <c r="M19" s="38">
        <f t="shared" si="1"/>
        <v>1390980</v>
      </c>
      <c r="N19" s="39">
        <f t="shared" si="2"/>
        <v>9992156</v>
      </c>
      <c r="O19" s="6"/>
    </row>
    <row r="20" spans="1:15">
      <c r="A20">
        <v>15</v>
      </c>
      <c r="B20" s="37">
        <v>42751</v>
      </c>
      <c r="C20" s="38">
        <v>13590605</v>
      </c>
      <c r="D20" s="38">
        <v>0</v>
      </c>
      <c r="E20" s="38">
        <v>13590605</v>
      </c>
      <c r="F20" s="39">
        <f t="shared" si="0"/>
        <v>442071338</v>
      </c>
      <c r="G20" s="6"/>
      <c r="J20" s="2">
        <v>43319</v>
      </c>
      <c r="K20" s="38">
        <v>605174</v>
      </c>
      <c r="L20" s="38">
        <f>107143+461786</f>
        <v>568929</v>
      </c>
      <c r="M20" s="38">
        <f t="shared" ref="M20:M41" si="3">K20+L20</f>
        <v>1174103</v>
      </c>
      <c r="N20" s="39">
        <f t="shared" si="2"/>
        <v>11166259</v>
      </c>
      <c r="O20" s="6"/>
    </row>
    <row r="21" spans="1:15">
      <c r="A21">
        <v>16</v>
      </c>
      <c r="B21" s="37">
        <v>42752</v>
      </c>
      <c r="C21" s="38">
        <v>18294237</v>
      </c>
      <c r="D21" s="38">
        <v>37477317</v>
      </c>
      <c r="E21" s="38">
        <v>55771554</v>
      </c>
      <c r="F21" s="39">
        <f t="shared" si="0"/>
        <v>497842892</v>
      </c>
      <c r="G21" s="6"/>
      <c r="J21" s="2">
        <v>43320</v>
      </c>
      <c r="K21" s="38">
        <v>1267357</v>
      </c>
      <c r="L21" s="38">
        <v>485893</v>
      </c>
      <c r="M21" s="38">
        <f t="shared" si="3"/>
        <v>1753250</v>
      </c>
      <c r="N21" s="39">
        <f t="shared" si="2"/>
        <v>12919509</v>
      </c>
      <c r="O21" s="6"/>
    </row>
    <row r="22" spans="1:15">
      <c r="A22">
        <v>17</v>
      </c>
      <c r="B22" s="37">
        <v>42753</v>
      </c>
      <c r="C22" s="38">
        <v>17985450</v>
      </c>
      <c r="D22" s="38">
        <v>15122362</v>
      </c>
      <c r="E22" s="38">
        <v>33107812</v>
      </c>
      <c r="F22" s="39">
        <f t="shared" si="0"/>
        <v>530950704</v>
      </c>
      <c r="G22" s="6"/>
      <c r="J22" s="2">
        <v>43321</v>
      </c>
      <c r="K22" s="38">
        <v>570072</v>
      </c>
      <c r="L22" s="38">
        <v>885858</v>
      </c>
      <c r="M22" s="38">
        <f t="shared" si="3"/>
        <v>1455930</v>
      </c>
      <c r="N22" s="39">
        <f t="shared" si="2"/>
        <v>14375439</v>
      </c>
      <c r="O22" s="6"/>
    </row>
    <row r="23" spans="1:15">
      <c r="A23">
        <v>18</v>
      </c>
      <c r="B23" s="37">
        <v>42754</v>
      </c>
      <c r="C23" s="38">
        <v>20144329</v>
      </c>
      <c r="D23" s="38">
        <v>12783486</v>
      </c>
      <c r="E23" s="38">
        <v>32927815</v>
      </c>
      <c r="F23" s="39">
        <f t="shared" si="0"/>
        <v>563878519</v>
      </c>
      <c r="G23" s="6"/>
      <c r="J23" s="2">
        <v>43322</v>
      </c>
      <c r="K23" s="38">
        <v>1493575</v>
      </c>
      <c r="L23" s="38">
        <v>1320572</v>
      </c>
      <c r="M23" s="38">
        <f t="shared" si="3"/>
        <v>2814147</v>
      </c>
      <c r="N23" s="39">
        <f t="shared" si="2"/>
        <v>17189586</v>
      </c>
      <c r="O23" s="6"/>
    </row>
    <row r="24" spans="1:15">
      <c r="A24">
        <v>19</v>
      </c>
      <c r="B24" s="37">
        <v>42755</v>
      </c>
      <c r="C24" s="38">
        <v>11848586</v>
      </c>
      <c r="D24" s="38">
        <v>18549385</v>
      </c>
      <c r="E24" s="38">
        <v>30397971</v>
      </c>
      <c r="F24" s="39">
        <f t="shared" si="0"/>
        <v>594276490</v>
      </c>
      <c r="G24" s="6"/>
      <c r="J24" s="2">
        <v>43323</v>
      </c>
      <c r="K24" s="38">
        <v>1980787</v>
      </c>
      <c r="L24" s="38">
        <v>0</v>
      </c>
      <c r="M24" s="38">
        <f t="shared" si="3"/>
        <v>1980787</v>
      </c>
      <c r="N24" s="39">
        <f t="shared" si="2"/>
        <v>19170373</v>
      </c>
      <c r="O24" s="6"/>
    </row>
    <row r="25" spans="1:15">
      <c r="A25">
        <v>20</v>
      </c>
      <c r="B25" s="37">
        <v>42756</v>
      </c>
      <c r="C25" s="38">
        <v>30923162</v>
      </c>
      <c r="D25" s="38">
        <v>15754900</v>
      </c>
      <c r="E25" s="38">
        <v>46678062</v>
      </c>
      <c r="F25" s="39">
        <f t="shared" si="0"/>
        <v>640954552</v>
      </c>
      <c r="G25" s="6"/>
      <c r="J25" s="2">
        <v>43324</v>
      </c>
      <c r="K25" s="38">
        <v>3388232</v>
      </c>
      <c r="L25" s="38">
        <v>0</v>
      </c>
      <c r="M25" s="38">
        <f t="shared" si="3"/>
        <v>3388232</v>
      </c>
      <c r="N25" s="39">
        <f t="shared" si="2"/>
        <v>22558605</v>
      </c>
      <c r="O25" s="6"/>
    </row>
    <row r="26" spans="1:15">
      <c r="A26">
        <v>21</v>
      </c>
      <c r="B26" s="37">
        <v>42757</v>
      </c>
      <c r="C26" s="38">
        <v>14399697</v>
      </c>
      <c r="D26" s="38">
        <v>1444975</v>
      </c>
      <c r="E26" s="38">
        <v>15844672</v>
      </c>
      <c r="F26" s="39">
        <f t="shared" si="0"/>
        <v>656799224</v>
      </c>
      <c r="G26" s="6"/>
      <c r="J26" s="2">
        <v>43325</v>
      </c>
      <c r="K26" s="38">
        <v>2080453</v>
      </c>
      <c r="L26" s="38">
        <f>135357+3515792</f>
        <v>3651149</v>
      </c>
      <c r="M26" s="38">
        <f t="shared" si="3"/>
        <v>5731602</v>
      </c>
      <c r="N26" s="39">
        <f t="shared" si="2"/>
        <v>28290207</v>
      </c>
      <c r="O26" s="6"/>
    </row>
    <row r="27" spans="1:15">
      <c r="A27">
        <v>22</v>
      </c>
      <c r="B27" s="37">
        <v>42758</v>
      </c>
      <c r="C27" s="38">
        <v>16638648</v>
      </c>
      <c r="D27" s="38">
        <v>23641636</v>
      </c>
      <c r="E27" s="38">
        <v>40280283</v>
      </c>
      <c r="F27" s="39">
        <f t="shared" si="0"/>
        <v>697079507</v>
      </c>
      <c r="G27" s="6"/>
      <c r="J27" s="2">
        <v>43326</v>
      </c>
      <c r="K27" s="38">
        <v>2778537</v>
      </c>
      <c r="L27" s="38">
        <v>1352891</v>
      </c>
      <c r="M27" s="38">
        <f t="shared" si="3"/>
        <v>4131428</v>
      </c>
      <c r="N27" s="39">
        <f t="shared" si="2"/>
        <v>32421635</v>
      </c>
      <c r="O27" s="6"/>
    </row>
    <row r="28" spans="1:15">
      <c r="A28">
        <v>23</v>
      </c>
      <c r="B28" s="37">
        <v>42759</v>
      </c>
      <c r="C28" s="38">
        <v>17466393</v>
      </c>
      <c r="D28" s="38">
        <v>12720654</v>
      </c>
      <c r="E28" s="38">
        <v>30187047</v>
      </c>
      <c r="F28" s="39">
        <f t="shared" si="0"/>
        <v>727266554</v>
      </c>
      <c r="G28" s="6"/>
      <c r="J28" s="2">
        <v>43327</v>
      </c>
      <c r="K28" s="38">
        <v>2432481</v>
      </c>
      <c r="L28" s="38">
        <f>483816+1180141</f>
        <v>1663957</v>
      </c>
      <c r="M28" s="38">
        <f t="shared" si="3"/>
        <v>4096438</v>
      </c>
      <c r="N28" s="39">
        <f t="shared" si="2"/>
        <v>36518073</v>
      </c>
      <c r="O28" s="6"/>
    </row>
    <row r="29" spans="1:15">
      <c r="A29">
        <v>24</v>
      </c>
      <c r="B29" s="37">
        <v>42760</v>
      </c>
      <c r="C29" s="38">
        <v>12936478</v>
      </c>
      <c r="D29" s="38">
        <v>8439216</v>
      </c>
      <c r="E29" s="38">
        <v>21375694</v>
      </c>
      <c r="F29" s="39">
        <f t="shared" si="0"/>
        <v>748642248</v>
      </c>
      <c r="G29" s="6"/>
      <c r="J29" s="2">
        <v>43328</v>
      </c>
      <c r="K29" s="38">
        <v>2637783</v>
      </c>
      <c r="L29" s="38">
        <f>362826+956327</f>
        <v>1319153</v>
      </c>
      <c r="M29" s="38">
        <f t="shared" si="3"/>
        <v>3956936</v>
      </c>
      <c r="N29" s="39">
        <f t="shared" si="2"/>
        <v>40475009</v>
      </c>
      <c r="O29" s="6"/>
    </row>
    <row r="30" spans="1:15">
      <c r="A30">
        <v>25</v>
      </c>
      <c r="B30" s="37">
        <v>42761</v>
      </c>
      <c r="C30" s="38">
        <v>32382345</v>
      </c>
      <c r="D30" s="38">
        <v>10945983</v>
      </c>
      <c r="E30" s="38">
        <v>43328328</v>
      </c>
      <c r="F30" s="39">
        <f t="shared" si="0"/>
        <v>791970576</v>
      </c>
      <c r="G30" s="6"/>
      <c r="J30" s="2">
        <v>43329</v>
      </c>
      <c r="K30" s="38"/>
      <c r="L30" s="38"/>
      <c r="M30" s="38">
        <f t="shared" si="3"/>
        <v>0</v>
      </c>
      <c r="N30" s="39">
        <f t="shared" si="2"/>
        <v>40475009</v>
      </c>
      <c r="O30" s="6"/>
    </row>
    <row r="31" spans="1:15">
      <c r="A31">
        <v>26</v>
      </c>
      <c r="B31" s="37">
        <v>42762</v>
      </c>
      <c r="C31" s="38">
        <v>23191258</v>
      </c>
      <c r="D31" s="38">
        <v>11064722</v>
      </c>
      <c r="E31" s="38">
        <v>34255980</v>
      </c>
      <c r="F31" s="39">
        <f t="shared" si="0"/>
        <v>826226556</v>
      </c>
      <c r="G31" s="6"/>
      <c r="J31" s="2">
        <v>43330</v>
      </c>
      <c r="K31" s="38">
        <v>3436000</v>
      </c>
      <c r="L31" s="38">
        <v>177863</v>
      </c>
      <c r="M31" s="38">
        <f t="shared" si="3"/>
        <v>3613863</v>
      </c>
      <c r="N31" s="39">
        <f t="shared" si="2"/>
        <v>44088872</v>
      </c>
      <c r="O31" s="6"/>
    </row>
    <row r="32" spans="1:15">
      <c r="A32">
        <v>27</v>
      </c>
      <c r="B32" s="37">
        <v>42763</v>
      </c>
      <c r="C32" s="38">
        <v>21428716</v>
      </c>
      <c r="D32" s="38">
        <v>11690470</v>
      </c>
      <c r="E32" s="38">
        <v>33119186</v>
      </c>
      <c r="F32" s="39">
        <f t="shared" si="0"/>
        <v>859345742</v>
      </c>
      <c r="G32" s="6"/>
      <c r="J32" s="2">
        <v>43331</v>
      </c>
      <c r="K32" s="38">
        <v>4286300</v>
      </c>
      <c r="L32" s="38">
        <v>480664</v>
      </c>
      <c r="M32" s="38">
        <f t="shared" si="3"/>
        <v>4766964</v>
      </c>
      <c r="N32" s="39">
        <f t="shared" si="2"/>
        <v>48855836</v>
      </c>
      <c r="O32" s="6"/>
    </row>
    <row r="33" spans="1:15">
      <c r="A33">
        <v>28</v>
      </c>
      <c r="B33" s="37">
        <v>42764</v>
      </c>
      <c r="C33" s="38">
        <v>21688789</v>
      </c>
      <c r="D33" s="38">
        <v>422449</v>
      </c>
      <c r="E33" s="38">
        <v>22111238</v>
      </c>
      <c r="F33" s="39">
        <f t="shared" si="0"/>
        <v>881456980</v>
      </c>
      <c r="G33" s="6"/>
      <c r="J33" s="2">
        <v>43332</v>
      </c>
      <c r="K33" s="38">
        <v>2837200</v>
      </c>
      <c r="L33" s="38">
        <v>133676</v>
      </c>
      <c r="M33" s="38">
        <f t="shared" si="3"/>
        <v>2970876</v>
      </c>
      <c r="N33" s="39">
        <f t="shared" si="2"/>
        <v>51826712</v>
      </c>
      <c r="O33" s="6"/>
    </row>
    <row r="34" spans="1:15">
      <c r="A34">
        <v>29</v>
      </c>
      <c r="B34" s="37">
        <v>42765</v>
      </c>
      <c r="C34" s="38">
        <v>17211761</v>
      </c>
      <c r="D34" s="38">
        <v>24310402</v>
      </c>
      <c r="E34" s="38">
        <v>41522162</v>
      </c>
      <c r="F34" s="39">
        <f t="shared" si="0"/>
        <v>922979142</v>
      </c>
      <c r="G34" s="6"/>
      <c r="J34" s="2">
        <v>43333</v>
      </c>
      <c r="K34" s="38">
        <v>1783200</v>
      </c>
      <c r="L34" s="38">
        <v>491989</v>
      </c>
      <c r="M34" s="38">
        <f t="shared" si="3"/>
        <v>2275189</v>
      </c>
      <c r="N34" s="39">
        <f t="shared" si="2"/>
        <v>54101901</v>
      </c>
      <c r="O34" s="6"/>
    </row>
    <row r="35" spans="1:15">
      <c r="A35">
        <v>30</v>
      </c>
      <c r="B35" s="37">
        <v>42766</v>
      </c>
      <c r="C35" s="38">
        <v>31023586</v>
      </c>
      <c r="D35" s="38">
        <v>12070131</v>
      </c>
      <c r="E35" s="38">
        <v>43093717</v>
      </c>
      <c r="F35" s="39">
        <f>E35+F34</f>
        <v>966072859</v>
      </c>
      <c r="G35" s="38">
        <f>SUM(E6:E35)</f>
        <v>966072859</v>
      </c>
      <c r="J35" s="2">
        <v>43334</v>
      </c>
      <c r="K35" s="38"/>
      <c r="L35" s="38"/>
      <c r="M35" s="38">
        <f t="shared" si="3"/>
        <v>0</v>
      </c>
      <c r="N35" s="39">
        <f t="shared" si="2"/>
        <v>54101901</v>
      </c>
      <c r="O35" s="6"/>
    </row>
    <row r="36" spans="1:15">
      <c r="B36" s="37" t="s">
        <v>7</v>
      </c>
      <c r="C36" s="38">
        <f>SUM(C6:C35)</f>
        <v>491100312</v>
      </c>
      <c r="D36" s="38">
        <f>SUM(D6:D35)</f>
        <v>474972551</v>
      </c>
      <c r="E36" s="38">
        <f>C36+D36</f>
        <v>966072863</v>
      </c>
      <c r="F36" s="39"/>
      <c r="G36" s="38"/>
      <c r="J36" s="2">
        <v>43335</v>
      </c>
      <c r="K36" s="61">
        <v>2866800</v>
      </c>
      <c r="L36" s="61">
        <v>260051</v>
      </c>
      <c r="M36" s="38">
        <f t="shared" si="3"/>
        <v>3126851</v>
      </c>
      <c r="N36" s="39">
        <f t="shared" si="2"/>
        <v>57228752</v>
      </c>
      <c r="O36" s="38"/>
    </row>
    <row r="37" spans="1:15">
      <c r="B37" s="43"/>
      <c r="C37" s="44"/>
      <c r="D37" s="44"/>
      <c r="E37" s="44"/>
      <c r="F37" s="45"/>
      <c r="G37" s="44"/>
      <c r="J37" s="2">
        <v>43336</v>
      </c>
      <c r="K37" s="61">
        <v>1977900</v>
      </c>
      <c r="L37" s="61">
        <v>3960992</v>
      </c>
      <c r="M37" s="38">
        <f t="shared" si="3"/>
        <v>5938892</v>
      </c>
      <c r="N37" s="39">
        <f t="shared" si="2"/>
        <v>63167644</v>
      </c>
      <c r="O37" s="38"/>
    </row>
    <row r="38" spans="1:15">
      <c r="B38" s="43"/>
      <c r="C38" s="44"/>
      <c r="D38" s="44"/>
      <c r="E38" s="44"/>
      <c r="F38" s="45"/>
      <c r="G38" s="44"/>
      <c r="J38" s="2">
        <v>43337</v>
      </c>
      <c r="K38" s="61">
        <v>3808500</v>
      </c>
      <c r="L38" s="61">
        <v>1792699</v>
      </c>
      <c r="M38" s="38">
        <f t="shared" si="3"/>
        <v>5601199</v>
      </c>
      <c r="N38" s="39">
        <f t="shared" si="2"/>
        <v>68768843</v>
      </c>
      <c r="O38" s="38"/>
    </row>
    <row r="39" spans="1:15">
      <c r="B39" s="43"/>
      <c r="C39" s="44"/>
      <c r="D39" s="44"/>
      <c r="E39" s="44"/>
      <c r="F39" s="45"/>
      <c r="G39" s="44"/>
      <c r="J39" s="2">
        <v>43338</v>
      </c>
      <c r="K39" s="61">
        <v>2082442</v>
      </c>
      <c r="L39" s="61">
        <v>511651</v>
      </c>
      <c r="M39" s="38">
        <f t="shared" si="3"/>
        <v>2594093</v>
      </c>
      <c r="N39" s="39">
        <f t="shared" si="2"/>
        <v>71362936</v>
      </c>
      <c r="O39" s="38"/>
    </row>
    <row r="40" spans="1:15">
      <c r="B40" s="43"/>
      <c r="C40" s="44"/>
      <c r="D40" s="44"/>
      <c r="E40" s="44"/>
      <c r="F40" s="45"/>
      <c r="G40" s="44"/>
      <c r="J40" s="2">
        <v>43339</v>
      </c>
      <c r="K40" s="61">
        <v>1066715</v>
      </c>
      <c r="L40" s="61">
        <v>551626</v>
      </c>
      <c r="M40" s="38">
        <f t="shared" si="3"/>
        <v>1618341</v>
      </c>
      <c r="N40" s="39">
        <f t="shared" si="2"/>
        <v>72981277</v>
      </c>
      <c r="O40" s="38"/>
    </row>
    <row r="41" spans="1:15">
      <c r="B41" s="43"/>
      <c r="C41" s="44"/>
      <c r="D41" s="44"/>
      <c r="E41" s="44"/>
      <c r="F41" s="45"/>
      <c r="G41" s="44"/>
      <c r="J41" s="2">
        <v>43340</v>
      </c>
      <c r="K41" s="62">
        <v>2642507</v>
      </c>
      <c r="L41" s="63">
        <v>0</v>
      </c>
      <c r="M41" s="38">
        <f t="shared" si="3"/>
        <v>2642507</v>
      </c>
      <c r="N41" s="39">
        <f t="shared" si="2"/>
        <v>75623784</v>
      </c>
      <c r="O41" s="38"/>
    </row>
    <row r="42" spans="1:15">
      <c r="B42" s="43"/>
      <c r="C42" s="44"/>
      <c r="D42" s="44"/>
      <c r="E42" s="44"/>
      <c r="F42" s="45"/>
      <c r="G42" s="44"/>
      <c r="J42" s="2"/>
      <c r="K42" s="38"/>
      <c r="L42" s="38"/>
      <c r="M42" s="38"/>
      <c r="N42" s="39"/>
      <c r="O42" s="38"/>
    </row>
    <row r="43" spans="1:15">
      <c r="B43" s="43"/>
      <c r="C43" s="44"/>
      <c r="D43" s="44"/>
      <c r="E43" s="44"/>
      <c r="F43" s="45"/>
      <c r="G43" s="44"/>
      <c r="J43" s="2"/>
      <c r="K43" s="38"/>
      <c r="L43" s="38"/>
      <c r="M43" s="38"/>
      <c r="N43" s="39"/>
      <c r="O43" s="38"/>
    </row>
    <row r="44" spans="1:15">
      <c r="J44" s="37" t="s">
        <v>7</v>
      </c>
      <c r="K44" s="38">
        <f>SUM(K7:K36)</f>
        <v>38780349</v>
      </c>
      <c r="L44" s="38">
        <f>SUM(L7:L36)</f>
        <v>18448403</v>
      </c>
      <c r="M44" s="38">
        <f>K44+L44</f>
        <v>57228752</v>
      </c>
      <c r="N44" s="39"/>
      <c r="O44" s="38"/>
    </row>
  </sheetData>
  <mergeCells count="4">
    <mergeCell ref="B3:G3"/>
    <mergeCell ref="B5:G5"/>
    <mergeCell ref="J4:O4"/>
    <mergeCell ref="J6:O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O43"/>
  <sheetViews>
    <sheetView tabSelected="1" topLeftCell="A2" workbookViewId="0">
      <pane xSplit="1" ySplit="4" topLeftCell="B36" activePane="bottomRight" state="frozen"/>
      <selection activeCell="A2" sqref="A2"/>
      <selection pane="topRight" activeCell="B2" sqref="B2"/>
      <selection pane="bottomLeft" activeCell="A6" sqref="A6"/>
      <selection pane="bottomRight" activeCell="G42" sqref="G42"/>
    </sheetView>
  </sheetViews>
  <sheetFormatPr defaultRowHeight="15"/>
  <cols>
    <col min="2" max="2" width="10.7109375" bestFit="1" customWidth="1"/>
    <col min="3" max="5" width="11" customWidth="1"/>
    <col min="6" max="6" width="14.85546875" customWidth="1"/>
    <col min="7" max="7" width="14" bestFit="1" customWidth="1"/>
    <col min="9" max="9" width="10.7109375" bestFit="1" customWidth="1"/>
    <col min="10" max="12" width="10.140625" customWidth="1"/>
    <col min="13" max="13" width="17.28515625" customWidth="1"/>
    <col min="14" max="14" width="14.7109375" customWidth="1"/>
  </cols>
  <sheetData>
    <row r="3" spans="1:15">
      <c r="B3" s="58">
        <v>2017</v>
      </c>
      <c r="C3" s="58"/>
      <c r="D3" s="58"/>
      <c r="E3" s="58"/>
      <c r="F3" s="58"/>
      <c r="G3" s="58"/>
      <c r="I3" s="58">
        <v>2017</v>
      </c>
      <c r="J3" s="58"/>
      <c r="K3" s="58"/>
      <c r="L3" s="58"/>
      <c r="M3" s="58"/>
      <c r="N3" s="58"/>
    </row>
    <row r="4" spans="1:1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I4" s="1" t="s">
        <v>0</v>
      </c>
      <c r="J4" s="1" t="s">
        <v>25</v>
      </c>
      <c r="K4" s="1" t="s">
        <v>26</v>
      </c>
      <c r="L4" s="1" t="s">
        <v>3</v>
      </c>
      <c r="M4" s="1" t="s">
        <v>4</v>
      </c>
      <c r="N4" s="1" t="s">
        <v>5</v>
      </c>
    </row>
    <row r="5" spans="1:15">
      <c r="B5" s="60" t="s">
        <v>6</v>
      </c>
      <c r="C5" s="60"/>
      <c r="D5" s="60"/>
      <c r="E5" s="60"/>
      <c r="F5" s="60"/>
      <c r="G5" s="60"/>
      <c r="I5" s="60" t="s">
        <v>6</v>
      </c>
      <c r="J5" s="60"/>
      <c r="K5" s="60"/>
      <c r="L5" s="60"/>
      <c r="M5" s="60"/>
      <c r="N5" s="60"/>
    </row>
    <row r="6" spans="1:15">
      <c r="A6">
        <v>1</v>
      </c>
      <c r="B6" s="2">
        <v>42746</v>
      </c>
      <c r="C6" s="3">
        <v>25</v>
      </c>
      <c r="D6" s="3">
        <v>25</v>
      </c>
      <c r="E6" s="3">
        <v>50</v>
      </c>
      <c r="F6" s="3">
        <f>E6</f>
        <v>50</v>
      </c>
      <c r="G6" s="3"/>
      <c r="I6" s="2">
        <v>43306</v>
      </c>
      <c r="J6" s="4">
        <v>20</v>
      </c>
      <c r="K6" s="4">
        <v>20</v>
      </c>
      <c r="L6" s="4">
        <f>J6+K6</f>
        <v>40</v>
      </c>
      <c r="M6" s="5">
        <f>L6</f>
        <v>40</v>
      </c>
      <c r="N6" s="6"/>
      <c r="O6" s="8">
        <f t="shared" ref="O6:O17" si="0">M6-F6</f>
        <v>-10</v>
      </c>
    </row>
    <row r="7" spans="1:15">
      <c r="A7">
        <v>2</v>
      </c>
      <c r="B7" s="2">
        <v>42747</v>
      </c>
      <c r="C7" s="3">
        <v>901</v>
      </c>
      <c r="D7" s="3">
        <v>899</v>
      </c>
      <c r="E7" s="4">
        <v>1800</v>
      </c>
      <c r="F7" s="4">
        <f>E7+F6</f>
        <v>1850</v>
      </c>
      <c r="G7" s="4"/>
      <c r="I7" s="2">
        <v>43307</v>
      </c>
      <c r="J7" s="3">
        <v>12</v>
      </c>
      <c r="K7" s="3">
        <v>12</v>
      </c>
      <c r="L7" s="4">
        <f t="shared" ref="L7:L35" si="1">J7+K7</f>
        <v>24</v>
      </c>
      <c r="M7" s="5">
        <f>L7+M6</f>
        <v>64</v>
      </c>
      <c r="N7" s="6"/>
      <c r="O7" s="8">
        <f t="shared" si="0"/>
        <v>-1786</v>
      </c>
    </row>
    <row r="8" spans="1:15">
      <c r="A8">
        <v>3</v>
      </c>
      <c r="B8" s="2">
        <v>42748</v>
      </c>
      <c r="C8" s="3">
        <v>301</v>
      </c>
      <c r="D8" s="3">
        <v>301</v>
      </c>
      <c r="E8" s="3">
        <v>602</v>
      </c>
      <c r="F8" s="4">
        <f>E8+F7</f>
        <v>2452</v>
      </c>
      <c r="G8" s="3"/>
      <c r="I8" s="2">
        <v>43308</v>
      </c>
      <c r="J8" s="4">
        <v>56</v>
      </c>
      <c r="K8" s="4">
        <v>56</v>
      </c>
      <c r="L8" s="4">
        <f t="shared" si="1"/>
        <v>112</v>
      </c>
      <c r="M8" s="5">
        <f t="shared" ref="M8:M35" si="2">L8+M7</f>
        <v>176</v>
      </c>
      <c r="N8" s="6"/>
      <c r="O8" s="8">
        <f t="shared" si="0"/>
        <v>-2276</v>
      </c>
    </row>
    <row r="9" spans="1:15">
      <c r="A9">
        <v>4</v>
      </c>
      <c r="B9" s="2">
        <v>42749</v>
      </c>
      <c r="C9" s="3">
        <v>165</v>
      </c>
      <c r="D9" s="3">
        <v>170</v>
      </c>
      <c r="E9" s="3">
        <v>335</v>
      </c>
      <c r="F9" s="4">
        <f t="shared" ref="F9:F35" si="3">E9+F8</f>
        <v>2787</v>
      </c>
      <c r="G9" s="3"/>
      <c r="I9" s="2">
        <v>43309</v>
      </c>
      <c r="J9" s="3">
        <v>220</v>
      </c>
      <c r="K9" s="3">
        <v>220</v>
      </c>
      <c r="L9" s="4">
        <f t="shared" si="1"/>
        <v>440</v>
      </c>
      <c r="M9" s="5">
        <f t="shared" si="2"/>
        <v>616</v>
      </c>
      <c r="N9" s="6"/>
      <c r="O9" s="8">
        <f t="shared" si="0"/>
        <v>-2171</v>
      </c>
    </row>
    <row r="10" spans="1:15">
      <c r="A10">
        <v>5</v>
      </c>
      <c r="B10" s="2">
        <v>42750</v>
      </c>
      <c r="C10" s="3">
        <v>213</v>
      </c>
      <c r="D10" s="3">
        <v>213</v>
      </c>
      <c r="E10" s="3">
        <v>426</v>
      </c>
      <c r="F10" s="4">
        <f t="shared" si="3"/>
        <v>3213</v>
      </c>
      <c r="G10" s="3"/>
      <c r="I10" s="2">
        <v>43310</v>
      </c>
      <c r="J10" s="3">
        <v>30</v>
      </c>
      <c r="K10" s="3">
        <v>30</v>
      </c>
      <c r="L10" s="4">
        <f t="shared" si="1"/>
        <v>60</v>
      </c>
      <c r="M10" s="5">
        <f t="shared" si="2"/>
        <v>676</v>
      </c>
      <c r="N10" s="6"/>
      <c r="O10" s="8">
        <f t="shared" si="0"/>
        <v>-2537</v>
      </c>
    </row>
    <row r="11" spans="1:15">
      <c r="A11">
        <v>6</v>
      </c>
      <c r="B11" s="2">
        <v>42751</v>
      </c>
      <c r="C11" s="3">
        <v>990</v>
      </c>
      <c r="D11" s="3">
        <v>991</v>
      </c>
      <c r="E11" s="4">
        <v>1981</v>
      </c>
      <c r="F11" s="4">
        <f t="shared" si="3"/>
        <v>5194</v>
      </c>
      <c r="G11" s="4"/>
      <c r="I11" s="2">
        <v>43311</v>
      </c>
      <c r="J11" s="6">
        <v>325</v>
      </c>
      <c r="K11" s="6">
        <v>324</v>
      </c>
      <c r="L11" s="4">
        <f t="shared" si="1"/>
        <v>649</v>
      </c>
      <c r="M11" s="5">
        <f t="shared" si="2"/>
        <v>1325</v>
      </c>
      <c r="N11" s="6"/>
      <c r="O11" s="8">
        <f t="shared" si="0"/>
        <v>-3869</v>
      </c>
    </row>
    <row r="12" spans="1:15">
      <c r="A12">
        <v>7</v>
      </c>
      <c r="B12" s="2">
        <v>42752</v>
      </c>
      <c r="C12" s="3">
        <v>263</v>
      </c>
      <c r="D12" s="3">
        <v>113</v>
      </c>
      <c r="E12" s="3">
        <v>376</v>
      </c>
      <c r="F12" s="4">
        <f t="shared" si="3"/>
        <v>5570</v>
      </c>
      <c r="G12" s="3"/>
      <c r="I12" s="2">
        <v>43312</v>
      </c>
      <c r="J12" s="6">
        <f>100+9</f>
        <v>109</v>
      </c>
      <c r="K12" s="6">
        <f>100+9</f>
        <v>109</v>
      </c>
      <c r="L12" s="4">
        <f t="shared" si="1"/>
        <v>218</v>
      </c>
      <c r="M12" s="5">
        <f t="shared" si="2"/>
        <v>1543</v>
      </c>
      <c r="N12" s="5"/>
      <c r="O12" s="8">
        <f t="shared" si="0"/>
        <v>-4027</v>
      </c>
    </row>
    <row r="13" spans="1:15">
      <c r="A13">
        <v>8</v>
      </c>
      <c r="B13" s="2">
        <v>42753</v>
      </c>
      <c r="C13" s="3">
        <v>587</v>
      </c>
      <c r="D13" s="3">
        <v>151</v>
      </c>
      <c r="E13" s="3">
        <v>738</v>
      </c>
      <c r="F13" s="4">
        <f t="shared" si="3"/>
        <v>6308</v>
      </c>
      <c r="G13" s="3"/>
      <c r="I13" s="2">
        <v>43313</v>
      </c>
      <c r="J13" s="3">
        <f>100+24</f>
        <v>124</v>
      </c>
      <c r="K13" s="3">
        <f>100+100+28</f>
        <v>228</v>
      </c>
      <c r="L13" s="4">
        <f t="shared" si="1"/>
        <v>352</v>
      </c>
      <c r="M13" s="5">
        <f t="shared" si="2"/>
        <v>1895</v>
      </c>
      <c r="N13" s="6"/>
      <c r="O13" s="8">
        <f t="shared" si="0"/>
        <v>-4413</v>
      </c>
    </row>
    <row r="14" spans="1:15">
      <c r="A14">
        <v>9</v>
      </c>
      <c r="B14" s="2">
        <v>42754</v>
      </c>
      <c r="C14" s="3">
        <v>848</v>
      </c>
      <c r="D14" s="3">
        <v>226</v>
      </c>
      <c r="E14" s="4">
        <v>1074</v>
      </c>
      <c r="F14" s="4">
        <f t="shared" si="3"/>
        <v>7382</v>
      </c>
      <c r="G14" s="4"/>
      <c r="I14" s="2">
        <v>43314</v>
      </c>
      <c r="J14" s="3">
        <v>31</v>
      </c>
      <c r="K14" s="3">
        <v>31</v>
      </c>
      <c r="L14" s="4">
        <f t="shared" si="1"/>
        <v>62</v>
      </c>
      <c r="M14" s="5">
        <f t="shared" si="2"/>
        <v>1957</v>
      </c>
      <c r="N14" s="6"/>
      <c r="O14" s="8">
        <f t="shared" si="0"/>
        <v>-5425</v>
      </c>
    </row>
    <row r="15" spans="1:15">
      <c r="A15">
        <v>10</v>
      </c>
      <c r="B15" s="2">
        <v>42755</v>
      </c>
      <c r="C15" s="3">
        <v>302</v>
      </c>
      <c r="D15" s="3">
        <v>172</v>
      </c>
      <c r="E15" s="3">
        <v>474</v>
      </c>
      <c r="F15" s="4">
        <f t="shared" si="3"/>
        <v>7856</v>
      </c>
      <c r="G15" s="3"/>
      <c r="I15" s="2">
        <v>43315</v>
      </c>
      <c r="J15" s="3">
        <v>471</v>
      </c>
      <c r="K15" s="4">
        <v>577</v>
      </c>
      <c r="L15" s="4">
        <f t="shared" si="1"/>
        <v>1048</v>
      </c>
      <c r="M15" s="5">
        <f t="shared" si="2"/>
        <v>3005</v>
      </c>
      <c r="N15" s="6"/>
      <c r="O15" s="8">
        <f t="shared" si="0"/>
        <v>-4851</v>
      </c>
    </row>
    <row r="16" spans="1:15">
      <c r="A16">
        <v>11</v>
      </c>
      <c r="B16" s="2">
        <v>42756</v>
      </c>
      <c r="C16" s="3">
        <v>453</v>
      </c>
      <c r="D16" s="3">
        <v>596</v>
      </c>
      <c r="E16" s="4">
        <v>1049</v>
      </c>
      <c r="F16" s="4">
        <f t="shared" si="3"/>
        <v>8905</v>
      </c>
      <c r="G16" s="4"/>
      <c r="I16" s="2">
        <v>43316</v>
      </c>
      <c r="J16" s="3">
        <v>199</v>
      </c>
      <c r="K16" s="3">
        <v>224</v>
      </c>
      <c r="L16" s="4">
        <f t="shared" si="1"/>
        <v>423</v>
      </c>
      <c r="M16" s="5">
        <f t="shared" si="2"/>
        <v>3428</v>
      </c>
      <c r="N16" s="6"/>
      <c r="O16" s="8">
        <f t="shared" si="0"/>
        <v>-5477</v>
      </c>
    </row>
    <row r="17" spans="1:15">
      <c r="A17">
        <v>12</v>
      </c>
      <c r="B17" s="2">
        <v>42757</v>
      </c>
      <c r="C17" s="3">
        <v>155</v>
      </c>
      <c r="D17" s="3">
        <v>166</v>
      </c>
      <c r="E17" s="3">
        <v>321</v>
      </c>
      <c r="F17" s="4">
        <f t="shared" si="3"/>
        <v>9226</v>
      </c>
      <c r="G17" s="3"/>
      <c r="I17" s="2">
        <v>43317</v>
      </c>
      <c r="J17" s="3">
        <v>460</v>
      </c>
      <c r="K17" s="3">
        <v>556</v>
      </c>
      <c r="L17" s="4">
        <f t="shared" si="1"/>
        <v>1016</v>
      </c>
      <c r="M17" s="5">
        <f t="shared" si="2"/>
        <v>4444</v>
      </c>
      <c r="N17" s="6"/>
      <c r="O17" s="8">
        <f t="shared" si="0"/>
        <v>-4782</v>
      </c>
    </row>
    <row r="18" spans="1:15">
      <c r="A18">
        <v>13</v>
      </c>
      <c r="B18" s="2">
        <v>42758</v>
      </c>
      <c r="C18" s="3">
        <v>127</v>
      </c>
      <c r="D18" s="3">
        <v>177</v>
      </c>
      <c r="E18" s="3">
        <v>304</v>
      </c>
      <c r="F18" s="4">
        <f t="shared" si="3"/>
        <v>9530</v>
      </c>
      <c r="G18" s="3"/>
      <c r="I18" s="2">
        <v>43318</v>
      </c>
      <c r="J18" s="6">
        <v>371</v>
      </c>
      <c r="K18" s="6">
        <v>374</v>
      </c>
      <c r="L18" s="4">
        <f t="shared" si="1"/>
        <v>745</v>
      </c>
      <c r="M18" s="5">
        <f t="shared" si="2"/>
        <v>5189</v>
      </c>
      <c r="N18" s="6"/>
      <c r="O18" s="8">
        <f>M18-F18</f>
        <v>-4341</v>
      </c>
    </row>
    <row r="19" spans="1:15">
      <c r="A19">
        <v>14</v>
      </c>
      <c r="B19" s="2">
        <v>42759</v>
      </c>
      <c r="C19" s="3">
        <v>523</v>
      </c>
      <c r="D19" s="3">
        <v>929</v>
      </c>
      <c r="E19" s="4">
        <v>1452</v>
      </c>
      <c r="F19" s="4">
        <f t="shared" si="3"/>
        <v>10982</v>
      </c>
      <c r="G19" s="4"/>
      <c r="I19" s="2">
        <v>43319</v>
      </c>
      <c r="J19" s="6">
        <v>326</v>
      </c>
      <c r="K19" s="6">
        <v>414</v>
      </c>
      <c r="L19" s="6">
        <f t="shared" si="1"/>
        <v>740</v>
      </c>
      <c r="M19" s="5">
        <f t="shared" si="2"/>
        <v>5929</v>
      </c>
      <c r="N19" s="6"/>
      <c r="O19" s="8">
        <f t="shared" ref="O19:O28" si="4">M19-F19</f>
        <v>-5053</v>
      </c>
    </row>
    <row r="20" spans="1:15">
      <c r="A20">
        <v>15</v>
      </c>
      <c r="B20" s="2">
        <v>42760</v>
      </c>
      <c r="C20" s="3">
        <v>695</v>
      </c>
      <c r="D20" s="3">
        <v>545</v>
      </c>
      <c r="E20" s="4">
        <v>1240</v>
      </c>
      <c r="F20" s="4">
        <f t="shared" si="3"/>
        <v>12222</v>
      </c>
      <c r="G20" s="4"/>
      <c r="I20" s="2">
        <v>43320</v>
      </c>
      <c r="J20" s="6">
        <v>408</v>
      </c>
      <c r="K20" s="6">
        <v>407</v>
      </c>
      <c r="L20" s="6">
        <f t="shared" si="1"/>
        <v>815</v>
      </c>
      <c r="M20" s="5">
        <f t="shared" si="2"/>
        <v>6744</v>
      </c>
      <c r="N20" s="6"/>
      <c r="O20" s="8">
        <f t="shared" si="4"/>
        <v>-5478</v>
      </c>
    </row>
    <row r="21" spans="1:15">
      <c r="A21">
        <v>16</v>
      </c>
      <c r="B21" s="2">
        <v>42761</v>
      </c>
      <c r="C21" s="3">
        <v>929</v>
      </c>
      <c r="D21" s="3">
        <v>962</v>
      </c>
      <c r="E21" s="4">
        <v>1891</v>
      </c>
      <c r="F21" s="4">
        <f t="shared" si="3"/>
        <v>14113</v>
      </c>
      <c r="G21" s="4"/>
      <c r="I21" s="2">
        <v>43321</v>
      </c>
      <c r="J21" s="6">
        <v>846</v>
      </c>
      <c r="K21" s="6">
        <v>841</v>
      </c>
      <c r="L21" s="6">
        <f t="shared" si="1"/>
        <v>1687</v>
      </c>
      <c r="M21" s="5">
        <f t="shared" si="2"/>
        <v>8431</v>
      </c>
      <c r="N21" s="6"/>
      <c r="O21" s="8">
        <f t="shared" si="4"/>
        <v>-5682</v>
      </c>
    </row>
    <row r="22" spans="1:15">
      <c r="A22">
        <v>17</v>
      </c>
      <c r="B22" s="2">
        <v>42762</v>
      </c>
      <c r="C22" s="3">
        <v>657</v>
      </c>
      <c r="D22" s="3">
        <v>792</v>
      </c>
      <c r="E22" s="4">
        <v>1449</v>
      </c>
      <c r="F22" s="4">
        <f t="shared" si="3"/>
        <v>15562</v>
      </c>
      <c r="G22" s="4"/>
      <c r="I22" s="2">
        <v>43322</v>
      </c>
      <c r="J22" s="6">
        <v>138</v>
      </c>
      <c r="K22" s="6">
        <v>146</v>
      </c>
      <c r="L22" s="6">
        <f t="shared" si="1"/>
        <v>284</v>
      </c>
      <c r="M22" s="5">
        <f t="shared" si="2"/>
        <v>8715</v>
      </c>
      <c r="N22" s="6"/>
      <c r="O22" s="8">
        <f t="shared" si="4"/>
        <v>-6847</v>
      </c>
    </row>
    <row r="23" spans="1:15">
      <c r="A23">
        <v>18</v>
      </c>
      <c r="B23" s="2">
        <v>42763</v>
      </c>
      <c r="C23" s="3">
        <v>931</v>
      </c>
      <c r="D23" s="3">
        <v>768</v>
      </c>
      <c r="E23" s="4">
        <v>1699</v>
      </c>
      <c r="F23" s="4">
        <f t="shared" si="3"/>
        <v>17261</v>
      </c>
      <c r="G23" s="4"/>
      <c r="I23" s="2">
        <v>43323</v>
      </c>
      <c r="J23" s="6">
        <v>507</v>
      </c>
      <c r="K23" s="6">
        <v>576</v>
      </c>
      <c r="L23" s="6">
        <f t="shared" si="1"/>
        <v>1083</v>
      </c>
      <c r="M23" s="5">
        <f t="shared" si="2"/>
        <v>9798</v>
      </c>
      <c r="N23" s="6"/>
      <c r="O23" s="8">
        <f t="shared" si="4"/>
        <v>-7463</v>
      </c>
    </row>
    <row r="24" spans="1:15">
      <c r="A24">
        <v>19</v>
      </c>
      <c r="B24" s="2">
        <v>42764</v>
      </c>
      <c r="C24" s="3">
        <v>339</v>
      </c>
      <c r="D24" s="3">
        <v>489</v>
      </c>
      <c r="E24" s="3">
        <v>828</v>
      </c>
      <c r="F24" s="4">
        <f t="shared" si="3"/>
        <v>18089</v>
      </c>
      <c r="G24" s="3"/>
      <c r="I24" s="2">
        <v>43324</v>
      </c>
      <c r="J24" s="3">
        <v>250</v>
      </c>
      <c r="K24" s="3">
        <v>251</v>
      </c>
      <c r="L24" s="3">
        <f t="shared" si="1"/>
        <v>501</v>
      </c>
      <c r="M24" s="5">
        <f t="shared" si="2"/>
        <v>10299</v>
      </c>
      <c r="N24" s="3"/>
      <c r="O24" s="8">
        <f t="shared" si="4"/>
        <v>-7790</v>
      </c>
    </row>
    <row r="25" spans="1:15">
      <c r="A25">
        <v>20</v>
      </c>
      <c r="B25" s="2">
        <v>42765</v>
      </c>
      <c r="C25" s="3">
        <v>371</v>
      </c>
      <c r="D25" s="3">
        <v>367</v>
      </c>
      <c r="E25" s="3">
        <v>738</v>
      </c>
      <c r="F25" s="4">
        <f t="shared" si="3"/>
        <v>18827</v>
      </c>
      <c r="G25" s="3"/>
      <c r="I25" s="2">
        <v>43325</v>
      </c>
      <c r="J25" s="3">
        <v>288</v>
      </c>
      <c r="K25" s="3">
        <v>286</v>
      </c>
      <c r="L25" s="3">
        <f t="shared" si="1"/>
        <v>574</v>
      </c>
      <c r="M25" s="5">
        <f t="shared" si="2"/>
        <v>10873</v>
      </c>
      <c r="N25" s="3"/>
      <c r="O25" s="8">
        <f t="shared" si="4"/>
        <v>-7954</v>
      </c>
    </row>
    <row r="26" spans="1:15">
      <c r="A26">
        <v>21</v>
      </c>
      <c r="B26" s="2">
        <v>42766</v>
      </c>
      <c r="C26" s="3">
        <v>221</v>
      </c>
      <c r="D26" s="3">
        <v>318</v>
      </c>
      <c r="E26" s="3">
        <v>539</v>
      </c>
      <c r="F26" s="4">
        <f t="shared" si="3"/>
        <v>19366</v>
      </c>
      <c r="G26" s="9">
        <f>SUM(E6:E26)</f>
        <v>19366</v>
      </c>
      <c r="I26" s="2">
        <v>43326</v>
      </c>
      <c r="J26" s="3">
        <v>313</v>
      </c>
      <c r="K26" s="3">
        <v>316</v>
      </c>
      <c r="L26" s="3">
        <f t="shared" si="1"/>
        <v>629</v>
      </c>
      <c r="M26" s="5">
        <f t="shared" si="2"/>
        <v>11502</v>
      </c>
      <c r="N26" s="3"/>
      <c r="O26" s="8">
        <f t="shared" si="4"/>
        <v>-7864</v>
      </c>
    </row>
    <row r="27" spans="1:15">
      <c r="A27">
        <v>22</v>
      </c>
      <c r="B27" s="2">
        <v>42767</v>
      </c>
      <c r="C27" s="3">
        <v>966</v>
      </c>
      <c r="D27" s="4">
        <v>1157</v>
      </c>
      <c r="E27" s="4">
        <v>2123</v>
      </c>
      <c r="F27" s="4">
        <f t="shared" si="3"/>
        <v>21489</v>
      </c>
      <c r="G27" s="4"/>
      <c r="I27" s="2">
        <v>43327</v>
      </c>
      <c r="J27" s="3">
        <v>283</v>
      </c>
      <c r="K27" s="4">
        <v>335</v>
      </c>
      <c r="L27" s="4">
        <f t="shared" si="1"/>
        <v>618</v>
      </c>
      <c r="M27" s="5">
        <f t="shared" si="2"/>
        <v>12120</v>
      </c>
      <c r="N27" s="4"/>
      <c r="O27" s="8">
        <f t="shared" si="4"/>
        <v>-9369</v>
      </c>
    </row>
    <row r="28" spans="1:15">
      <c r="A28">
        <v>23</v>
      </c>
      <c r="B28" s="2">
        <v>42768</v>
      </c>
      <c r="C28" s="3">
        <v>99</v>
      </c>
      <c r="D28" s="3">
        <v>91</v>
      </c>
      <c r="E28" s="3">
        <v>190</v>
      </c>
      <c r="F28" s="4">
        <f t="shared" si="3"/>
        <v>21679</v>
      </c>
      <c r="G28" s="3"/>
      <c r="I28" s="2">
        <v>43328</v>
      </c>
      <c r="J28" s="3">
        <v>206</v>
      </c>
      <c r="K28" s="3">
        <v>106</v>
      </c>
      <c r="L28" s="3">
        <f t="shared" si="1"/>
        <v>312</v>
      </c>
      <c r="M28" s="5">
        <f t="shared" si="2"/>
        <v>12432</v>
      </c>
      <c r="N28" s="3"/>
      <c r="O28" s="8">
        <f t="shared" si="4"/>
        <v>-9247</v>
      </c>
    </row>
    <row r="29" spans="1:15">
      <c r="A29">
        <v>24</v>
      </c>
      <c r="B29" s="2">
        <v>42769</v>
      </c>
      <c r="C29" s="3">
        <v>548</v>
      </c>
      <c r="D29" s="3">
        <v>570</v>
      </c>
      <c r="E29" s="4">
        <v>1118</v>
      </c>
      <c r="F29" s="4">
        <f t="shared" si="3"/>
        <v>22797</v>
      </c>
      <c r="G29" s="4"/>
      <c r="I29" s="2">
        <v>43329</v>
      </c>
      <c r="J29" s="3"/>
      <c r="K29" s="3"/>
      <c r="L29" s="4">
        <f t="shared" si="1"/>
        <v>0</v>
      </c>
      <c r="M29" s="5">
        <f t="shared" si="2"/>
        <v>12432</v>
      </c>
      <c r="N29" s="4"/>
    </row>
    <row r="30" spans="1:15">
      <c r="A30">
        <v>25</v>
      </c>
      <c r="B30" s="2">
        <v>42770</v>
      </c>
      <c r="C30" s="4">
        <v>1282</v>
      </c>
      <c r="D30" s="4">
        <v>1283</v>
      </c>
      <c r="E30" s="4">
        <v>2565</v>
      </c>
      <c r="F30" s="4">
        <f t="shared" si="3"/>
        <v>25362</v>
      </c>
      <c r="G30" s="4"/>
      <c r="I30" s="2">
        <v>43330</v>
      </c>
      <c r="J30" s="4">
        <v>182</v>
      </c>
      <c r="K30" s="4">
        <v>230</v>
      </c>
      <c r="L30" s="4">
        <f t="shared" si="1"/>
        <v>412</v>
      </c>
      <c r="M30" s="5">
        <f t="shared" si="2"/>
        <v>12844</v>
      </c>
      <c r="N30" s="4"/>
    </row>
    <row r="31" spans="1:15">
      <c r="A31">
        <v>26</v>
      </c>
      <c r="B31" s="2">
        <v>42771</v>
      </c>
      <c r="C31" s="3">
        <v>276</v>
      </c>
      <c r="D31" s="3">
        <v>264</v>
      </c>
      <c r="E31" s="3">
        <v>540</v>
      </c>
      <c r="F31" s="4">
        <f t="shared" si="3"/>
        <v>25902</v>
      </c>
      <c r="G31" s="3"/>
      <c r="I31" s="2">
        <v>43331</v>
      </c>
      <c r="J31" s="3">
        <v>55</v>
      </c>
      <c r="K31" s="3">
        <v>68</v>
      </c>
      <c r="L31" s="4">
        <f t="shared" si="1"/>
        <v>123</v>
      </c>
      <c r="M31" s="5">
        <f t="shared" si="2"/>
        <v>12967</v>
      </c>
      <c r="N31" s="3"/>
    </row>
    <row r="32" spans="1:15">
      <c r="A32">
        <v>27</v>
      </c>
      <c r="B32" s="2">
        <v>42772</v>
      </c>
      <c r="C32" s="3">
        <v>936</v>
      </c>
      <c r="D32" s="3">
        <v>945</v>
      </c>
      <c r="E32" s="4">
        <v>1881</v>
      </c>
      <c r="F32" s="4">
        <f t="shared" si="3"/>
        <v>27783</v>
      </c>
      <c r="G32" s="4"/>
      <c r="I32" s="2">
        <v>43332</v>
      </c>
      <c r="J32" s="3">
        <v>111</v>
      </c>
      <c r="K32" s="3">
        <v>136</v>
      </c>
      <c r="L32" s="4">
        <f t="shared" si="1"/>
        <v>247</v>
      </c>
      <c r="M32" s="5">
        <f t="shared" si="2"/>
        <v>13214</v>
      </c>
      <c r="N32" s="4"/>
    </row>
    <row r="33" spans="1:14">
      <c r="A33">
        <v>28</v>
      </c>
      <c r="B33" s="2">
        <v>42773</v>
      </c>
      <c r="C33" s="3">
        <v>193</v>
      </c>
      <c r="D33" s="3">
        <v>195</v>
      </c>
      <c r="E33" s="3">
        <v>388</v>
      </c>
      <c r="F33" s="4">
        <f t="shared" si="3"/>
        <v>28171</v>
      </c>
      <c r="G33" s="3"/>
      <c r="I33" s="2">
        <v>43333</v>
      </c>
      <c r="J33" s="3">
        <v>116</v>
      </c>
      <c r="K33" s="3">
        <v>166</v>
      </c>
      <c r="L33" s="4">
        <f t="shared" si="1"/>
        <v>282</v>
      </c>
      <c r="M33" s="5">
        <f t="shared" si="2"/>
        <v>13496</v>
      </c>
      <c r="N33" s="3"/>
    </row>
    <row r="34" spans="1:14">
      <c r="A34">
        <v>29</v>
      </c>
      <c r="B34" s="2">
        <v>42774</v>
      </c>
      <c r="C34" s="3">
        <v>769</v>
      </c>
      <c r="D34" s="3">
        <v>829</v>
      </c>
      <c r="E34" s="4">
        <v>1598</v>
      </c>
      <c r="F34" s="4">
        <f t="shared" si="3"/>
        <v>29769</v>
      </c>
      <c r="G34" s="4"/>
      <c r="I34" s="2">
        <v>43334</v>
      </c>
      <c r="J34" s="3"/>
      <c r="K34" s="3"/>
      <c r="L34" s="4">
        <f t="shared" si="1"/>
        <v>0</v>
      </c>
      <c r="M34" s="5">
        <f t="shared" si="2"/>
        <v>13496</v>
      </c>
      <c r="N34" s="4"/>
    </row>
    <row r="35" spans="1:14">
      <c r="A35">
        <v>30</v>
      </c>
      <c r="B35" s="2">
        <v>42775</v>
      </c>
      <c r="C35" s="3">
        <v>426</v>
      </c>
      <c r="D35" s="3">
        <v>426</v>
      </c>
      <c r="E35" s="3">
        <v>852</v>
      </c>
      <c r="F35" s="4">
        <f t="shared" si="3"/>
        <v>30621</v>
      </c>
      <c r="G35" s="3"/>
      <c r="I35" s="2">
        <v>43335</v>
      </c>
      <c r="J35" s="3">
        <v>127</v>
      </c>
      <c r="K35" s="3">
        <v>122</v>
      </c>
      <c r="L35" s="4">
        <f t="shared" si="1"/>
        <v>249</v>
      </c>
      <c r="M35" s="5">
        <f t="shared" si="2"/>
        <v>13745</v>
      </c>
      <c r="N35" s="3"/>
    </row>
    <row r="36" spans="1:14">
      <c r="I36" s="2">
        <v>43336</v>
      </c>
      <c r="J36" s="3">
        <v>34</v>
      </c>
      <c r="K36" s="3">
        <v>34</v>
      </c>
      <c r="L36" s="4">
        <f t="shared" ref="L36" si="5">J36+K36</f>
        <v>68</v>
      </c>
      <c r="M36" s="5">
        <f t="shared" ref="M36" si="6">L36+M35</f>
        <v>13813</v>
      </c>
      <c r="N36" s="3"/>
    </row>
    <row r="37" spans="1:14">
      <c r="I37" s="2">
        <v>43337</v>
      </c>
      <c r="J37" s="3">
        <v>37</v>
      </c>
      <c r="K37" s="3">
        <v>37</v>
      </c>
      <c r="L37" s="4">
        <f t="shared" ref="L37:L38" si="7">J37+K37</f>
        <v>74</v>
      </c>
      <c r="M37" s="5">
        <f t="shared" ref="M37:M38" si="8">L37+M36</f>
        <v>13887</v>
      </c>
      <c r="N37" s="3"/>
    </row>
    <row r="38" spans="1:14">
      <c r="I38" s="2">
        <v>43338</v>
      </c>
      <c r="J38" s="3">
        <v>41</v>
      </c>
      <c r="K38" s="3">
        <v>40</v>
      </c>
      <c r="L38" s="4">
        <f t="shared" si="7"/>
        <v>81</v>
      </c>
      <c r="M38" s="5">
        <f t="shared" si="8"/>
        <v>13968</v>
      </c>
      <c r="N38" s="3"/>
    </row>
    <row r="39" spans="1:14">
      <c r="I39" s="2">
        <v>43339</v>
      </c>
      <c r="J39" s="3">
        <v>119</v>
      </c>
      <c r="K39" s="3">
        <v>119</v>
      </c>
      <c r="L39" s="4">
        <f t="shared" ref="L39:L43" si="9">J39+K39</f>
        <v>238</v>
      </c>
      <c r="M39" s="5">
        <f t="shared" ref="M39:M43" si="10">L39+M38</f>
        <v>14206</v>
      </c>
      <c r="N39" s="3"/>
    </row>
    <row r="40" spans="1:14">
      <c r="I40" s="2">
        <v>43340</v>
      </c>
      <c r="J40" s="3">
        <v>333</v>
      </c>
      <c r="K40" s="3">
        <v>333</v>
      </c>
      <c r="L40" s="4">
        <f t="shared" si="9"/>
        <v>666</v>
      </c>
      <c r="M40" s="5">
        <f t="shared" si="10"/>
        <v>14872</v>
      </c>
      <c r="N40" s="3"/>
    </row>
    <row r="41" spans="1:14">
      <c r="I41" s="2">
        <v>43341</v>
      </c>
      <c r="J41" s="3"/>
      <c r="K41" s="3"/>
      <c r="L41" s="4">
        <f t="shared" si="9"/>
        <v>0</v>
      </c>
      <c r="M41" s="5">
        <f t="shared" si="10"/>
        <v>14872</v>
      </c>
      <c r="N41" s="3"/>
    </row>
    <row r="42" spans="1:14">
      <c r="I42" s="2">
        <v>43342</v>
      </c>
      <c r="J42" s="3"/>
      <c r="K42" s="3"/>
      <c r="L42" s="4">
        <f t="shared" si="9"/>
        <v>0</v>
      </c>
      <c r="M42" s="5">
        <f t="shared" si="10"/>
        <v>14872</v>
      </c>
      <c r="N42" s="3"/>
    </row>
    <row r="43" spans="1:14">
      <c r="I43" s="2">
        <v>43343</v>
      </c>
      <c r="J43" s="3"/>
      <c r="K43" s="3"/>
      <c r="L43" s="4">
        <f t="shared" si="9"/>
        <v>0</v>
      </c>
      <c r="M43" s="5">
        <f t="shared" si="10"/>
        <v>14872</v>
      </c>
      <c r="N43" s="3"/>
    </row>
  </sheetData>
  <sortState ref="B38:E60">
    <sortCondition ref="D38:D60"/>
  </sortState>
  <mergeCells count="4">
    <mergeCell ref="B3:G3"/>
    <mergeCell ref="B5:G5"/>
    <mergeCell ref="I3:N3"/>
    <mergeCell ref="I5:N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Penjualan</vt:lpstr>
      <vt:lpstr>Katalog</vt:lpstr>
      <vt:lpstr>Penjualan Kzt</vt:lpstr>
      <vt:lpstr>Katalog Kzt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Windows User</cp:lastModifiedBy>
  <dcterms:created xsi:type="dcterms:W3CDTF">2018-07-30T07:16:13Z</dcterms:created>
  <dcterms:modified xsi:type="dcterms:W3CDTF">2018-08-29T02:02:35Z</dcterms:modified>
</cp:coreProperties>
</file>