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845" windowWidth="4095" windowHeight="1170" tabRatio="884" firstSheet="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Anip" sheetId="35" r:id="rId9"/>
    <sheet name="Yanyan" sheetId="12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Jarkasih" sheetId="19" r:id="rId16"/>
    <sheet name="Bambang" sheetId="30" r:id="rId17"/>
    <sheet name="Laporan" sheetId="15" r:id="rId18"/>
    <sheet name="Sale" sheetId="60" r:id="rId19"/>
    <sheet name="Ghaisan" sheetId="20" r:id="rId20"/>
    <sheet name="PM" sheetId="4" r:id="rId21"/>
    <sheet name="LATIF" sheetId="29" r:id="rId22"/>
    <sheet name="Sheet3" sheetId="5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6">Bambang!$M$41:$P$53</definedName>
    <definedName name="_xlnm.Print_Area" localSheetId="2">Bandros!$A$914:$J$921</definedName>
    <definedName name="_xlnm.Print_Area" localSheetId="25">BOJES!$A$1:$J$38</definedName>
    <definedName name="_xlnm.Print_Area" localSheetId="19">Ghaisan!$A$1:$J$126</definedName>
    <definedName name="_xlnm.Print_Area" localSheetId="1">'Indra Fashion'!$A$1:$J$7</definedName>
    <definedName name="_xlnm.Print_Area" localSheetId="15">Jarkasih!$A$1:$J$50</definedName>
    <definedName name="_xlnm.Print_Area" localSheetId="17">Laporan!$A$1:$C$24</definedName>
    <definedName name="_xlnm.Print_Area" localSheetId="20">PM!$A$1:$J$95</definedName>
    <definedName name="_xlnm.Print_Area" localSheetId="18">Sale!$L$60:$M$75</definedName>
    <definedName name="_xlnm.Print_Area" localSheetId="4">'Sale Atlantis'!$L$61:$M$76</definedName>
    <definedName name="_xlnm.Print_Area" localSheetId="42">Sheet2!$A$4:$J$71</definedName>
    <definedName name="_xlnm.Print_Area" localSheetId="22">Sheet3!$A$1:$J$37</definedName>
    <definedName name="_xlnm.Print_Area" localSheetId="40">Sheet5!$A$4:$J$72</definedName>
    <definedName name="_xlnm.Print_Area" localSheetId="0">'Taufik ST'!$A$5:$J$379</definedName>
    <definedName name="_xlnm.Print_Area" localSheetId="28">Widya!$A$1:$J$25</definedName>
  </definedNames>
  <calcPr calcId="144525"/>
</workbook>
</file>

<file path=xl/calcChain.xml><?xml version="1.0" encoding="utf-8"?>
<calcChain xmlns="http://schemas.openxmlformats.org/spreadsheetml/2006/main">
  <c r="C7" i="15" l="1"/>
  <c r="C20" i="15"/>
  <c r="C21" i="15"/>
  <c r="C13" i="15"/>
  <c r="L678" i="63" l="1"/>
  <c r="L677" i="63"/>
  <c r="J234" i="64"/>
  <c r="J232" i="64"/>
  <c r="J230" i="64"/>
  <c r="J229" i="64"/>
  <c r="J231" i="64" s="1"/>
  <c r="J233" i="64" s="1"/>
  <c r="G227" i="64"/>
  <c r="F227" i="64"/>
  <c r="C227" i="64"/>
  <c r="J235" i="64" l="1"/>
  <c r="I2" i="64" s="1"/>
  <c r="L679" i="63"/>
  <c r="I235" i="64"/>
  <c r="L1" i="54" l="1"/>
  <c r="L2" i="54"/>
  <c r="M2" i="58" l="1"/>
  <c r="M1" i="58"/>
  <c r="L2" i="58" l="1"/>
  <c r="L1" i="58"/>
  <c r="L2" i="61" l="1"/>
  <c r="L1" i="61"/>
  <c r="B9" i="15" l="1"/>
  <c r="J699" i="63" l="1"/>
  <c r="J697" i="63"/>
  <c r="J695" i="63"/>
  <c r="J694" i="63"/>
  <c r="I692" i="63"/>
  <c r="H692" i="63"/>
  <c r="G692" i="63"/>
  <c r="F692" i="63"/>
  <c r="D692" i="63"/>
  <c r="C692" i="63"/>
  <c r="L3" i="63"/>
  <c r="L2" i="63"/>
  <c r="L1" i="63"/>
  <c r="J696" i="63" l="1"/>
  <c r="J698" i="63" s="1"/>
  <c r="J700" i="63" s="1"/>
  <c r="I700" i="63" l="1"/>
  <c r="I2" i="63"/>
  <c r="L2" i="56" l="1"/>
  <c r="L1" i="56"/>
  <c r="L3" i="56" s="1"/>
  <c r="O1" i="2"/>
  <c r="L2" i="2"/>
  <c r="L1" i="2"/>
  <c r="M3" i="54" l="1"/>
  <c r="J653" i="62"/>
  <c r="J651" i="62"/>
  <c r="J649" i="62"/>
  <c r="J648" i="62"/>
  <c r="I646" i="62"/>
  <c r="H646" i="62"/>
  <c r="G646" i="62"/>
  <c r="F646" i="62"/>
  <c r="D646" i="62"/>
  <c r="C646" i="62"/>
  <c r="L2" i="62"/>
  <c r="L1" i="62"/>
  <c r="L3" i="62" s="1"/>
  <c r="L2" i="60"/>
  <c r="L1" i="60"/>
  <c r="J650" i="62" l="1"/>
  <c r="J652" i="62" s="1"/>
  <c r="J654" i="62" s="1"/>
  <c r="I2" i="62" l="1"/>
  <c r="I654" i="62"/>
  <c r="M3" i="2" l="1"/>
  <c r="L3" i="61" l="1"/>
  <c r="J53" i="61" l="1"/>
  <c r="J51" i="61"/>
  <c r="J49" i="61"/>
  <c r="J48" i="61"/>
  <c r="F46" i="61"/>
  <c r="C46" i="61"/>
  <c r="J50" i="61" l="1"/>
  <c r="J52" i="61" s="1"/>
  <c r="J54" i="61" s="1"/>
  <c r="I54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L2" i="35"/>
  <c r="L1" i="35"/>
  <c r="I2" i="60" l="1"/>
  <c r="N3" i="57" l="1"/>
  <c r="M2" i="57"/>
  <c r="O2" i="57" s="1"/>
  <c r="M1" i="57"/>
  <c r="M3" i="57" s="1"/>
  <c r="O1" i="57" l="1"/>
  <c r="L2" i="12" l="1"/>
  <c r="L1" i="12"/>
  <c r="J1180" i="58" l="1"/>
  <c r="J1178" i="58"/>
  <c r="J1176" i="58"/>
  <c r="J1175" i="58"/>
  <c r="I1173" i="58"/>
  <c r="H1173" i="58"/>
  <c r="G1173" i="58"/>
  <c r="F1173" i="58"/>
  <c r="D1173" i="58"/>
  <c r="C1173" i="58"/>
  <c r="L666" i="58"/>
  <c r="L665" i="58"/>
  <c r="M3" i="58"/>
  <c r="L3" i="58"/>
  <c r="N3" i="58" l="1"/>
  <c r="J1177" i="58"/>
  <c r="J1179" i="58" s="1"/>
  <c r="J1181" i="58" s="1"/>
  <c r="I1181" i="58" l="1"/>
  <c r="I2" i="58"/>
  <c r="C8" i="15" s="1"/>
  <c r="M66" i="57" l="1"/>
  <c r="M65" i="57"/>
  <c r="M67" i="57" l="1"/>
  <c r="L15" i="2"/>
  <c r="L16" i="2"/>
  <c r="L17" i="2"/>
  <c r="J244" i="57" l="1"/>
  <c r="J242" i="57"/>
  <c r="J240" i="57"/>
  <c r="J239" i="57"/>
  <c r="G237" i="57"/>
  <c r="F237" i="57"/>
  <c r="C237" i="57"/>
  <c r="J241" i="57" l="1"/>
  <c r="J243" i="57" s="1"/>
  <c r="J245" i="57" s="1"/>
  <c r="I245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49" i="55"/>
  <c r="J47" i="55"/>
  <c r="J45" i="55"/>
  <c r="J44" i="55"/>
  <c r="G42" i="55"/>
  <c r="F42" i="55"/>
  <c r="C42" i="55"/>
  <c r="M1" i="56" l="1"/>
  <c r="J46" i="55"/>
  <c r="J48" i="55" s="1"/>
  <c r="J50" i="55" s="1"/>
  <c r="I50" i="55" s="1"/>
  <c r="I2" i="55" l="1"/>
  <c r="C9" i="15" s="1"/>
  <c r="I42" i="30" l="1"/>
  <c r="I44" i="30"/>
  <c r="I37" i="18" l="1"/>
  <c r="I39" i="18"/>
  <c r="L3" i="12" l="1"/>
  <c r="B17" i="15" l="1"/>
  <c r="B14" i="15"/>
  <c r="J378" i="54" l="1"/>
  <c r="J376" i="54"/>
  <c r="J374" i="54"/>
  <c r="J373" i="54"/>
  <c r="I371" i="54"/>
  <c r="H371" i="54"/>
  <c r="G371" i="54"/>
  <c r="F371" i="54"/>
  <c r="D371" i="54"/>
  <c r="C371" i="54"/>
  <c r="J375" i="54" l="1"/>
  <c r="J377" i="54" s="1"/>
  <c r="J379" i="54" s="1"/>
  <c r="I2" i="54" s="1"/>
  <c r="C5" i="15" s="1"/>
  <c r="L3" i="54"/>
  <c r="N3" i="54" s="1"/>
  <c r="I379" i="54" l="1"/>
  <c r="J161" i="35" l="1"/>
  <c r="J165" i="35"/>
  <c r="J163" i="35"/>
  <c r="J160" i="35"/>
  <c r="G158" i="35"/>
  <c r="F158" i="35"/>
  <c r="J162" i="35" l="1"/>
  <c r="J164" i="35" s="1"/>
  <c r="J166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5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95" i="2" l="1"/>
  <c r="I190" i="2"/>
  <c r="H190" i="2"/>
  <c r="G190" i="2"/>
  <c r="F19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8" i="12"/>
  <c r="J76" i="12"/>
  <c r="J74" i="12"/>
  <c r="J73" i="12"/>
  <c r="F71" i="12"/>
  <c r="C71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97" i="2"/>
  <c r="J193" i="2"/>
  <c r="J192" i="2"/>
  <c r="D190" i="2"/>
  <c r="C190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94" i="2"/>
  <c r="J196" i="2" s="1"/>
  <c r="J198" i="2" s="1"/>
  <c r="I198" i="2" s="1"/>
  <c r="J55" i="11"/>
  <c r="J57" i="11" s="1"/>
  <c r="J59" i="11" s="1"/>
  <c r="J59" i="34"/>
  <c r="I2" i="21"/>
  <c r="I59" i="21"/>
  <c r="J122" i="20"/>
  <c r="J124" i="20" s="1"/>
  <c r="J126" i="20" s="1"/>
  <c r="I2" i="20" s="1"/>
  <c r="J75" i="12"/>
  <c r="J77" i="12" s="1"/>
  <c r="J79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7" i="15" s="1"/>
  <c r="J46" i="19"/>
  <c r="J59" i="17"/>
  <c r="J61" i="17" s="1"/>
  <c r="J63" i="17" s="1"/>
  <c r="I63" i="17" s="1"/>
  <c r="C19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9" i="12"/>
  <c r="I126" i="20"/>
  <c r="I52" i="18"/>
  <c r="I95" i="4"/>
  <c r="I34" i="32"/>
  <c r="I2" i="32"/>
  <c r="I2" i="6"/>
  <c r="I2" i="17"/>
  <c r="I2" i="16"/>
  <c r="C15" i="15" s="1"/>
  <c r="I25" i="25"/>
  <c r="I166" i="35"/>
  <c r="I2" i="39"/>
  <c r="I164" i="39"/>
  <c r="C6" i="15" l="1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  <comment ref="J342" authorId="0">
      <text>
        <r>
          <rPr>
            <b/>
            <sz val="9"/>
            <color indexed="81"/>
            <rFont val="Tahoma"/>
            <family val="2"/>
          </rPr>
          <t>04/09/18  TRANSFER IBNK TAUFIK HIDAYAT TO ABDUL RAHMAN
  9.063.865,00  130.563.020,00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4" authorId="0">
      <text>
        <r>
          <rPr>
            <b/>
            <sz val="9"/>
            <color indexed="81"/>
            <rFont val="Tahoma"/>
            <charset val="1"/>
          </rPr>
          <t>12/09/2018  SA OB SA No Book
pembayaran taufik
DARI TAUFIK HIDAYAT
 0,00  4.971.929,00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>01/09/18  TRANSFER IBNK INDRA MASTOTI TO ABDUL RAHMAN
  1.714.536,00  118.714.879,00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14/09/18  TRANSFER IBNK INDRA MASTOTI TO ABDUL RAHMAN
  1.253.702,00  80.287.464,00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  <comment ref="J1041" authorId="0">
      <text>
        <r>
          <rPr>
            <b/>
            <sz val="9"/>
            <color indexed="81"/>
            <rFont val="Tahoma"/>
            <charset val="1"/>
          </rPr>
          <t xml:space="preserve"> PEND
TRSF E-BANKING CR
2808/FTSCY/WS95011
2080926.00
Inficlo Bandros
Tgl 25
TIKA KARTIKA SARI
0000
2,080,926.00
CR
366,335,788.11</t>
        </r>
      </text>
    </comment>
    <comment ref="J1049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6336839.00
Inficlo Bandros
Tgl 27
TIKA KARTIKA SARI
0000
6,336,839.00
CR
175,982,933.11</t>
        </r>
      </text>
    </comment>
    <comment ref="J1058" authorId="0">
      <text>
        <r>
          <rPr>
            <b/>
            <sz val="9"/>
            <color indexed="81"/>
            <rFont val="Tahoma"/>
            <family val="2"/>
          </rPr>
          <t>29/08/2018  MCM InhouseTrf CS-CS
Inficlo Bandros
DARI TIKA KARTIKA SARI
Inficlo Bandros
 0,00  4.291.526,00</t>
        </r>
      </text>
    </comment>
    <comment ref="J1067" authorId="0">
      <text>
        <r>
          <rPr>
            <b/>
            <sz val="9"/>
            <color indexed="81"/>
            <rFont val="Tahoma"/>
            <family val="2"/>
          </rPr>
          <t xml:space="preserve"> PEND
TRSF E-BANKING CR
3008/FTSCY/WS95011
6318553.00
Inficlo Bandros
TIKA KARTIKA SARI
0000
6,318,553.00
CR
190,208,289.11</t>
        </r>
      </text>
    </comment>
    <comment ref="J1075" authorId="0">
      <text>
        <r>
          <rPr>
            <b/>
            <sz val="9"/>
            <color indexed="81"/>
            <rFont val="Tahoma"/>
            <charset val="1"/>
          </rPr>
          <t xml:space="preserve"> PEND
TRSF E-BANKING CR
3108/FTSCY/WS95011
4183202.00
Inficlo Bandros
TIKA KARTIKA SARI
0000
4,183,202.00
CR
198,322,456.11</t>
        </r>
      </text>
    </comment>
    <comment ref="J1081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5256388.00
Inficlo Bandros
Tgl 31
TIKA KARTIKA SARI
0000
5,256,388.00
CR
161,912,672.99</t>
        </r>
      </text>
    </comment>
    <comment ref="J1084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2983488.00
Inficlo Bandros
TIKA KARTIKA SARI
0000
2,983,488.00
CR
164,896,160.99</t>
        </r>
      </text>
    </comment>
    <comment ref="J1091" authorId="0">
      <text>
        <r>
          <rPr>
            <b/>
            <sz val="9"/>
            <color indexed="81"/>
            <rFont val="Tahoma"/>
            <charset val="1"/>
          </rPr>
          <t xml:space="preserve"> PEND
TRSF E-BANKING CR
0409/FTSCY/WS95011
11303077.00
Inficlo Bandros
TIKA KARTIKA SARI
0000
11,303,077.00
CR
179,655,114.99</t>
        </r>
      </text>
    </comment>
    <comment ref="J1099" authorId="0">
      <text>
        <r>
          <rPr>
            <b/>
            <sz val="9"/>
            <color indexed="81"/>
            <rFont val="Tahoma"/>
            <family val="2"/>
          </rPr>
          <t xml:space="preserve">
PEND
TRSF E-BANKING CR
0509/FTSCY/WS95011
4058950.00
Inficlo Bandros
TIKA KARTIKA SARI
0000
4,058,950.00
CR
188,701,288.99</t>
        </r>
      </text>
    </comment>
    <comment ref="J1106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4538277.00
Inficlo Bandros
Tgl 5
TIKA KARTIKA SARI
0000
4,538,277.00
CR
198,993,505.99</t>
        </r>
      </text>
    </comment>
    <comment ref="J1114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4609414.00
Infilco Bandros
TIKA KARTIKA SARI
0000
4,609,414.00
CR
204,113,933.99</t>
        </r>
      </text>
    </comment>
    <comment ref="J1121" authorId="0">
      <text>
        <r>
          <rPr>
            <b/>
            <sz val="9"/>
            <color indexed="81"/>
            <rFont val="Tahoma"/>
            <charset val="1"/>
          </rPr>
          <t xml:space="preserve"> PEND
TRSF E-BANKING CR
0809/FTSCY/WS95011
5257701.00
Inficlo Bandros
TIKA KARTIKA SARI
0000
5,257,701.00
CR
210,438,422.99</t>
        </r>
      </text>
    </comment>
    <comment ref="J1127" authorId="0">
      <text>
        <r>
          <rPr>
            <b/>
            <sz val="9"/>
            <color indexed="81"/>
            <rFont val="Tahoma"/>
            <charset val="1"/>
          </rPr>
          <t>PEND
TRSF E-BANKING CR
1009/FTSCY/WS95011
4733138.00
Inficlo Bandros
TIKA KARTIKA SARI
0000
4,733,138.00
CR
227,076,579.99</t>
        </r>
      </text>
    </comment>
    <comment ref="J1134" authorId="0">
      <text>
        <r>
          <rPr>
            <b/>
            <sz val="9"/>
            <color indexed="81"/>
            <rFont val="Tahoma"/>
            <charset val="1"/>
          </rPr>
          <t>PEND
TRSF E-BANKING CR
1109/FTSCY/WS95011
9988651.00
Inficlo Bandros
TIKA KARTIKA SARI
0000
9,988,651.00
CR
240,470,573.99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42" authorId="0">
      <text>
        <r>
          <rPr>
            <b/>
            <sz val="9"/>
            <color indexed="81"/>
            <rFont val="Tahoma"/>
            <charset val="1"/>
          </rPr>
          <t xml:space="preserve"> PEND
TRSF E-BANKING CR
1209/FTSCY/WS95011
4246727.00
Inficlo Bandros
TIKA KARTIKA SARI
0000
4,246,727.00
CR
245,010,689.99</t>
        </r>
      </text>
    </comment>
    <comment ref="J1152" authorId="0">
      <text>
        <r>
          <rPr>
            <b/>
            <sz val="9"/>
            <color indexed="81"/>
            <rFont val="Tahoma"/>
            <charset val="1"/>
          </rPr>
          <t>PEND
TRSF E-BANKING CR
1309/FTSCY/WS95011
6622266.00
Inficlo Bandros
TIKA KARTIKA SARI
0000
6,622,266.00
CR
254,351,245.99</t>
        </r>
      </text>
    </comment>
    <comment ref="J1158" authorId="0">
      <text>
        <r>
          <rPr>
            <b/>
            <sz val="9"/>
            <color indexed="81"/>
            <rFont val="Tahoma"/>
            <charset val="1"/>
          </rPr>
          <t>PEND
TRSF E-BANKING CR
1409/FTSCY/WS95011
3467277.00
Inficlo Bandros
TIKA KARTIKA SARI
0000
3,467,277.00
CR
258,242,936.99</t>
        </r>
      </text>
    </comment>
    <comment ref="J1163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3742289.00
Inficlo Bandros
TIKA KARTIKA SARI
0000
3,742,289.00
CR
264,115,005.99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1" authorId="0">
      <text>
        <r>
          <rPr>
            <b/>
            <sz val="9"/>
            <color indexed="81"/>
            <rFont val="Tahoma"/>
            <charset val="1"/>
          </rPr>
          <t xml:space="preserve"> PEND
TRSF E-BANKING CR
0109/FTSCY/WS95011
3256139.00
Transfer
Blackkelly-Inficlo
WAHYUNI
0000
3,256,139.00
CR
146,552,611.99</t>
        </r>
      </text>
    </comment>
    <comment ref="J222" authorId="0">
      <text>
        <r>
          <rPr>
            <b/>
            <sz val="9"/>
            <color indexed="81"/>
            <rFont val="Tahoma"/>
            <family val="2"/>
          </rPr>
          <t>PEND
TRSF E-BANKING CR
0809/FTSCY/WS95011
6925280.00
Transfer
Inficlo-Blackkelly
WAHYUNI
0000
6,925,280.00
CR
217,821,277.99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3814827.00
Transfer
Inficlo/Blackkelly
WAHYUNI
0000
3,814,827.00
CR
272,076,484.99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0809/FTSCY/WS95011
386370.00
Transfer
INF-BCL Sale
WAHYUNI
0000
386,370.00
CR
218,207,647.99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216585.00
Transfer
INF/BCL Sale
WAHYUNI
0000
216,585.00
CR
272,293,069.99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08/29 95031
PELUNASAN KREDIT I
NFCL,BCL 25,28
YUAN PERDANA
0000
1,845,988.00
CR
179,446,884.11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PEND
TRSF E-BANKING CR
09/01 95031
PELUNASAN KREDIT I
NF, BCL
YUAN PERDANA
0000
1,344,264.00
CR
150,560,114.99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09/05 95031
PELUNASAN KREDIT I
NFICLO 3,4 SEP
YUAN PERDANA
0000
961,101.00
CR
190,023,715.99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PEND
TRSF E-BANKING CR
09/08 95031
YUAN PERDANA
0000
965,038.00
CR
219,172,685.99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09/15 95031
PELUNASAN KREDIT I
NFICLO BLACKK
YUAN PERDANA
0000
3,441,902.00
CR
267,556,907.99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</commentList>
</comments>
</file>

<file path=xl/sharedStrings.xml><?xml version="1.0" encoding="utf-8"?>
<sst xmlns="http://schemas.openxmlformats.org/spreadsheetml/2006/main" count="2266" uniqueCount="215">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</sst>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70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79"/>
  <sheetViews>
    <sheetView zoomScale="85" zoomScaleNormal="85" workbookViewId="0">
      <pane ySplit="7" topLeftCell="A347" activePane="bottomLeft" state="frozen"/>
      <selection pane="bottomLeft" activeCell="B365" sqref="B365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83" t="s">
        <v>22</v>
      </c>
      <c r="G1" s="383"/>
      <c r="H1" s="383"/>
      <c r="I1" s="220" t="s">
        <v>20</v>
      </c>
      <c r="J1" s="218"/>
      <c r="L1" s="275">
        <f>SUM(D343:D352)</f>
        <v>5485816</v>
      </c>
      <c r="M1" s="238">
        <v>5485813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83" t="s">
        <v>21</v>
      </c>
      <c r="G2" s="383"/>
      <c r="H2" s="383"/>
      <c r="I2" s="220">
        <f>J379*-1</f>
        <v>5055664</v>
      </c>
      <c r="J2" s="218"/>
      <c r="L2" s="276">
        <f>SUM(G343:G352)</f>
        <v>655638</v>
      </c>
      <c r="M2" s="238">
        <v>655638</v>
      </c>
      <c r="N2" s="238"/>
      <c r="O2" s="238"/>
    </row>
    <row r="3" spans="1:15" x14ac:dyDescent="0.25">
      <c r="A3" s="218" t="s">
        <v>115</v>
      </c>
      <c r="B3" s="218"/>
      <c r="C3" s="72" t="s">
        <v>114</v>
      </c>
      <c r="D3" s="218"/>
      <c r="E3" s="218"/>
      <c r="F3" s="307"/>
      <c r="G3" s="307"/>
      <c r="H3" s="307"/>
      <c r="I3" s="220"/>
      <c r="J3" s="218"/>
      <c r="L3" s="276">
        <f>L1-L2</f>
        <v>4830178</v>
      </c>
      <c r="M3" s="238">
        <f>M1-M2</f>
        <v>4830175</v>
      </c>
      <c r="N3" s="238">
        <f>L3+M3</f>
        <v>9660353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84" t="s">
        <v>60</v>
      </c>
      <c r="B5" s="384"/>
      <c r="C5" s="384"/>
      <c r="D5" s="384"/>
      <c r="E5" s="384"/>
      <c r="F5" s="384"/>
      <c r="G5" s="384"/>
      <c r="H5" s="384"/>
      <c r="I5" s="384"/>
      <c r="J5" s="384"/>
      <c r="L5" s="274"/>
      <c r="M5" s="238"/>
      <c r="N5" s="238"/>
      <c r="O5" s="238"/>
    </row>
    <row r="6" spans="1:15" x14ac:dyDescent="0.25">
      <c r="A6" s="385" t="s">
        <v>2</v>
      </c>
      <c r="B6" s="386" t="s">
        <v>3</v>
      </c>
      <c r="C6" s="386"/>
      <c r="D6" s="386"/>
      <c r="E6" s="386"/>
      <c r="F6" s="386"/>
      <c r="G6" s="386"/>
      <c r="H6" s="386" t="s">
        <v>4</v>
      </c>
      <c r="I6" s="387" t="s">
        <v>5</v>
      </c>
      <c r="J6" s="388" t="s">
        <v>6</v>
      </c>
    </row>
    <row r="7" spans="1:15" x14ac:dyDescent="0.25">
      <c r="A7" s="385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86"/>
      <c r="I7" s="387"/>
      <c r="J7" s="388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41">
        <v>43332</v>
      </c>
      <c r="B322" s="242">
        <v>180172863</v>
      </c>
      <c r="C322" s="106">
        <v>11</v>
      </c>
      <c r="D322" s="246">
        <v>1249500</v>
      </c>
      <c r="E322" s="244">
        <v>180044921</v>
      </c>
      <c r="F322" s="247">
        <v>1</v>
      </c>
      <c r="G322" s="246">
        <v>124338</v>
      </c>
      <c r="H322" s="244"/>
      <c r="I322" s="245"/>
      <c r="J322" s="246"/>
    </row>
    <row r="323" spans="1:10" ht="15.75" customHeight="1" x14ac:dyDescent="0.25">
      <c r="A323" s="241">
        <v>43332</v>
      </c>
      <c r="B323" s="242">
        <v>180172901</v>
      </c>
      <c r="C323" s="106">
        <v>4</v>
      </c>
      <c r="D323" s="246">
        <v>421488</v>
      </c>
      <c r="E323" s="244"/>
      <c r="F323" s="247"/>
      <c r="G323" s="246"/>
      <c r="H323" s="244"/>
      <c r="I323" s="245"/>
      <c r="J323" s="246"/>
    </row>
    <row r="324" spans="1:10" ht="15.75" customHeight="1" x14ac:dyDescent="0.25">
      <c r="A324" s="241">
        <v>43333</v>
      </c>
      <c r="B324" s="242">
        <v>180172944</v>
      </c>
      <c r="C324" s="106">
        <v>9</v>
      </c>
      <c r="D324" s="246">
        <v>995225</v>
      </c>
      <c r="E324" s="244">
        <v>180044937</v>
      </c>
      <c r="F324" s="247">
        <v>15</v>
      </c>
      <c r="G324" s="246">
        <v>1684025</v>
      </c>
      <c r="H324" s="244"/>
      <c r="I324" s="245"/>
      <c r="J324" s="246"/>
    </row>
    <row r="325" spans="1:10" ht="15.75" customHeight="1" x14ac:dyDescent="0.25">
      <c r="A325" s="241">
        <v>43333</v>
      </c>
      <c r="B325" s="242">
        <v>180172986</v>
      </c>
      <c r="C325" s="106">
        <v>2</v>
      </c>
      <c r="D325" s="246">
        <v>206500</v>
      </c>
      <c r="E325" s="244"/>
      <c r="F325" s="247"/>
      <c r="G325" s="246"/>
      <c r="H325" s="244"/>
      <c r="I325" s="245"/>
      <c r="J325" s="246"/>
    </row>
    <row r="326" spans="1:10" ht="15.75" customHeight="1" x14ac:dyDescent="0.25">
      <c r="A326" s="241">
        <v>43335</v>
      </c>
      <c r="B326" s="242">
        <v>180173043</v>
      </c>
      <c r="C326" s="106">
        <v>8</v>
      </c>
      <c r="D326" s="246">
        <v>737013</v>
      </c>
      <c r="E326" s="244">
        <v>180044950</v>
      </c>
      <c r="F326" s="247">
        <v>1</v>
      </c>
      <c r="G326" s="246">
        <v>115500</v>
      </c>
      <c r="H326" s="244"/>
      <c r="I326" s="245"/>
      <c r="J326" s="246"/>
    </row>
    <row r="327" spans="1:10" ht="15.75" customHeight="1" x14ac:dyDescent="0.25">
      <c r="A327" s="241">
        <v>43336</v>
      </c>
      <c r="B327" s="242">
        <v>180173119</v>
      </c>
      <c r="C327" s="106">
        <v>7</v>
      </c>
      <c r="D327" s="246">
        <v>708050</v>
      </c>
      <c r="E327" s="244"/>
      <c r="F327" s="247"/>
      <c r="G327" s="246"/>
      <c r="H327" s="244"/>
      <c r="I327" s="245"/>
      <c r="J327" s="246"/>
    </row>
    <row r="328" spans="1:10" ht="15.75" customHeight="1" x14ac:dyDescent="0.25">
      <c r="A328" s="241">
        <v>43336</v>
      </c>
      <c r="B328" s="242">
        <v>180173149</v>
      </c>
      <c r="C328" s="106">
        <v>2</v>
      </c>
      <c r="D328" s="246">
        <v>220763</v>
      </c>
      <c r="E328" s="244"/>
      <c r="F328" s="247"/>
      <c r="G328" s="246"/>
      <c r="H328" s="244"/>
      <c r="I328" s="245"/>
      <c r="J328" s="246"/>
    </row>
    <row r="329" spans="1:10" ht="15.75" customHeight="1" x14ac:dyDescent="0.25">
      <c r="A329" s="241">
        <v>43337</v>
      </c>
      <c r="B329" s="242">
        <v>180173195</v>
      </c>
      <c r="C329" s="106">
        <v>3</v>
      </c>
      <c r="D329" s="246">
        <v>300213</v>
      </c>
      <c r="E329" s="244">
        <v>180044979</v>
      </c>
      <c r="F329" s="247">
        <v>4</v>
      </c>
      <c r="G329" s="246">
        <v>420438</v>
      </c>
      <c r="H329" s="244"/>
      <c r="I329" s="245"/>
      <c r="J329" s="246"/>
    </row>
    <row r="330" spans="1:10" ht="15.75" customHeight="1" x14ac:dyDescent="0.25">
      <c r="A330" s="241">
        <v>43337</v>
      </c>
      <c r="B330" s="242">
        <v>180173214</v>
      </c>
      <c r="C330" s="106">
        <v>1</v>
      </c>
      <c r="D330" s="246">
        <v>131513</v>
      </c>
      <c r="E330" s="244"/>
      <c r="F330" s="247"/>
      <c r="G330" s="246"/>
      <c r="H330" s="244"/>
      <c r="I330" s="245"/>
      <c r="J330" s="246"/>
    </row>
    <row r="331" spans="1:10" ht="15.75" customHeight="1" x14ac:dyDescent="0.25">
      <c r="A331" s="241">
        <v>43339</v>
      </c>
      <c r="B331" s="242">
        <v>180173329</v>
      </c>
      <c r="C331" s="106">
        <v>15</v>
      </c>
      <c r="D331" s="246">
        <v>1609650</v>
      </c>
      <c r="E331" s="244"/>
      <c r="F331" s="247"/>
      <c r="G331" s="246"/>
      <c r="H331" s="244"/>
      <c r="I331" s="245"/>
      <c r="J331" s="246"/>
    </row>
    <row r="332" spans="1:10" ht="15.75" customHeight="1" x14ac:dyDescent="0.25">
      <c r="A332" s="241">
        <v>43339</v>
      </c>
      <c r="B332" s="242">
        <v>180173366</v>
      </c>
      <c r="C332" s="106">
        <v>3</v>
      </c>
      <c r="D332" s="246">
        <v>257075</v>
      </c>
      <c r="E332" s="244"/>
      <c r="F332" s="247"/>
      <c r="G332" s="246"/>
      <c r="H332" s="244"/>
      <c r="I332" s="245"/>
      <c r="J332" s="246"/>
    </row>
    <row r="333" spans="1:10" ht="15.75" customHeight="1" x14ac:dyDescent="0.25">
      <c r="A333" s="241">
        <v>43340</v>
      </c>
      <c r="B333" s="242">
        <v>180173416</v>
      </c>
      <c r="C333" s="106">
        <v>11</v>
      </c>
      <c r="D333" s="246">
        <v>1176963</v>
      </c>
      <c r="E333" s="244">
        <v>180045019</v>
      </c>
      <c r="F333" s="247">
        <v>1</v>
      </c>
      <c r="G333" s="246">
        <v>187163</v>
      </c>
      <c r="H333" s="244"/>
      <c r="I333" s="245"/>
      <c r="J333" s="246"/>
    </row>
    <row r="334" spans="1:10" ht="15.75" customHeight="1" x14ac:dyDescent="0.25">
      <c r="A334" s="241">
        <v>43340</v>
      </c>
      <c r="B334" s="242">
        <v>180173463</v>
      </c>
      <c r="C334" s="106">
        <v>2</v>
      </c>
      <c r="D334" s="246">
        <v>143500</v>
      </c>
      <c r="E334" s="244"/>
      <c r="F334" s="247"/>
      <c r="G334" s="246"/>
      <c r="H334" s="244"/>
      <c r="I334" s="245"/>
      <c r="J334" s="246"/>
    </row>
    <row r="335" spans="1:10" ht="15.75" customHeight="1" x14ac:dyDescent="0.25">
      <c r="A335" s="241">
        <v>43341</v>
      </c>
      <c r="B335" s="242">
        <v>180173521</v>
      </c>
      <c r="C335" s="106">
        <v>7</v>
      </c>
      <c r="D335" s="246">
        <v>590188</v>
      </c>
      <c r="E335" s="244">
        <v>180045035</v>
      </c>
      <c r="F335" s="247">
        <v>1</v>
      </c>
      <c r="G335" s="246">
        <v>126000</v>
      </c>
      <c r="H335" s="244"/>
      <c r="I335" s="245"/>
      <c r="J335" s="246"/>
    </row>
    <row r="336" spans="1:10" ht="15.75" customHeight="1" x14ac:dyDescent="0.25">
      <c r="A336" s="241">
        <v>43341</v>
      </c>
      <c r="B336" s="242">
        <v>180173555</v>
      </c>
      <c r="C336" s="106">
        <v>3</v>
      </c>
      <c r="D336" s="246">
        <v>300650</v>
      </c>
      <c r="E336" s="244"/>
      <c r="F336" s="247"/>
      <c r="G336" s="246"/>
      <c r="H336" s="244"/>
      <c r="I336" s="245"/>
      <c r="J336" s="246"/>
    </row>
    <row r="337" spans="1:10" ht="15.75" customHeight="1" x14ac:dyDescent="0.25">
      <c r="A337" s="241">
        <v>43342</v>
      </c>
      <c r="B337" s="242">
        <v>180173601</v>
      </c>
      <c r="C337" s="106">
        <v>6</v>
      </c>
      <c r="D337" s="246">
        <v>629038</v>
      </c>
      <c r="E337" s="244">
        <v>180045046</v>
      </c>
      <c r="F337" s="247">
        <v>1</v>
      </c>
      <c r="G337" s="246">
        <v>187163</v>
      </c>
      <c r="H337" s="244"/>
      <c r="I337" s="245"/>
      <c r="J337" s="246"/>
    </row>
    <row r="338" spans="1:10" ht="15.75" customHeight="1" x14ac:dyDescent="0.25">
      <c r="A338" s="241">
        <v>43342</v>
      </c>
      <c r="B338" s="242">
        <v>180173645</v>
      </c>
      <c r="C338" s="106">
        <v>5</v>
      </c>
      <c r="D338" s="246">
        <v>611363</v>
      </c>
      <c r="E338" s="244"/>
      <c r="F338" s="247"/>
      <c r="G338" s="246"/>
      <c r="H338" s="244"/>
      <c r="I338" s="245"/>
      <c r="J338" s="246"/>
    </row>
    <row r="339" spans="1:10" ht="15.75" customHeight="1" x14ac:dyDescent="0.25">
      <c r="A339" s="241">
        <v>43343</v>
      </c>
      <c r="B339" s="242">
        <v>180173687</v>
      </c>
      <c r="C339" s="106">
        <v>14</v>
      </c>
      <c r="D339" s="246">
        <v>1408750</v>
      </c>
      <c r="E339" s="244">
        <v>180045058</v>
      </c>
      <c r="F339" s="247">
        <v>1</v>
      </c>
      <c r="G339" s="246">
        <v>64050</v>
      </c>
      <c r="H339" s="244"/>
      <c r="I339" s="245"/>
      <c r="J339" s="246"/>
    </row>
    <row r="340" spans="1:10" ht="15.75" customHeight="1" x14ac:dyDescent="0.25">
      <c r="A340" s="241">
        <v>43343</v>
      </c>
      <c r="B340" s="242">
        <v>180173718</v>
      </c>
      <c r="C340" s="106">
        <v>1</v>
      </c>
      <c r="D340" s="246">
        <v>84088</v>
      </c>
      <c r="E340" s="244"/>
      <c r="F340" s="247"/>
      <c r="G340" s="246"/>
      <c r="H340" s="244"/>
      <c r="I340" s="245"/>
      <c r="J340" s="246"/>
    </row>
    <row r="341" spans="1:10" ht="15.75" customHeight="1" x14ac:dyDescent="0.25">
      <c r="A341" s="241">
        <v>43344</v>
      </c>
      <c r="B341" s="242">
        <v>180173759</v>
      </c>
      <c r="C341" s="106">
        <v>2</v>
      </c>
      <c r="D341" s="246">
        <v>211050</v>
      </c>
      <c r="E341" s="244">
        <v>180045075</v>
      </c>
      <c r="F341" s="247">
        <v>1</v>
      </c>
      <c r="G341" s="246">
        <v>84088</v>
      </c>
      <c r="H341" s="244"/>
      <c r="I341" s="245"/>
      <c r="J341" s="246"/>
    </row>
    <row r="342" spans="1:10" ht="15.75" customHeight="1" x14ac:dyDescent="0.25">
      <c r="A342" s="241">
        <v>43344</v>
      </c>
      <c r="B342" s="242">
        <v>180173785</v>
      </c>
      <c r="C342" s="106">
        <v>1</v>
      </c>
      <c r="D342" s="246">
        <v>64050</v>
      </c>
      <c r="E342" s="244"/>
      <c r="F342" s="247"/>
      <c r="G342" s="246"/>
      <c r="H342" s="244"/>
      <c r="I342" s="245">
        <v>9063865</v>
      </c>
      <c r="J342" s="246" t="s">
        <v>17</v>
      </c>
    </row>
    <row r="343" spans="1:10" ht="15.75" customHeight="1" x14ac:dyDescent="0.25">
      <c r="A343" s="241">
        <v>43346</v>
      </c>
      <c r="B343" s="242">
        <v>180173895</v>
      </c>
      <c r="C343" s="106">
        <v>7</v>
      </c>
      <c r="D343" s="246">
        <v>714438</v>
      </c>
      <c r="E343" s="244">
        <v>180045109</v>
      </c>
      <c r="F343" s="247">
        <v>1</v>
      </c>
      <c r="G343" s="246">
        <v>92050</v>
      </c>
      <c r="H343" s="244"/>
      <c r="I343" s="245"/>
      <c r="J343" s="246"/>
    </row>
    <row r="344" spans="1:10" ht="15.75" customHeight="1" x14ac:dyDescent="0.25">
      <c r="A344" s="241">
        <v>43346</v>
      </c>
      <c r="B344" s="242">
        <v>180173945</v>
      </c>
      <c r="C344" s="106">
        <v>4</v>
      </c>
      <c r="D344" s="246">
        <v>376775</v>
      </c>
      <c r="E344" s="244"/>
      <c r="F344" s="247"/>
      <c r="G344" s="246"/>
      <c r="H344" s="244"/>
      <c r="I344" s="245"/>
      <c r="J344" s="246"/>
    </row>
    <row r="345" spans="1:10" ht="15.75" customHeight="1" x14ac:dyDescent="0.25">
      <c r="A345" s="241">
        <v>43347</v>
      </c>
      <c r="B345" s="242">
        <v>180173990</v>
      </c>
      <c r="C345" s="106">
        <v>8</v>
      </c>
      <c r="D345" s="246">
        <v>831163</v>
      </c>
      <c r="E345" s="244">
        <v>180045126</v>
      </c>
      <c r="F345" s="247">
        <v>2</v>
      </c>
      <c r="G345" s="246">
        <v>223038</v>
      </c>
      <c r="H345" s="244"/>
      <c r="I345" s="245"/>
      <c r="J345" s="246"/>
    </row>
    <row r="346" spans="1:10" ht="15.75" customHeight="1" x14ac:dyDescent="0.25">
      <c r="A346" s="241">
        <v>43347</v>
      </c>
      <c r="B346" s="242">
        <v>180174030</v>
      </c>
      <c r="C346" s="106">
        <v>2</v>
      </c>
      <c r="D346" s="246">
        <v>164675</v>
      </c>
      <c r="E346" s="244"/>
      <c r="F346" s="247"/>
      <c r="G346" s="246"/>
      <c r="H346" s="244"/>
      <c r="I346" s="245"/>
      <c r="J346" s="246"/>
    </row>
    <row r="347" spans="1:10" ht="15.75" customHeight="1" x14ac:dyDescent="0.25">
      <c r="A347" s="241">
        <v>43348</v>
      </c>
      <c r="B347" s="242">
        <v>180174102</v>
      </c>
      <c r="C347" s="106">
        <v>7</v>
      </c>
      <c r="D347" s="246">
        <v>818213</v>
      </c>
      <c r="E347" s="244"/>
      <c r="F347" s="247"/>
      <c r="G347" s="246"/>
      <c r="H347" s="244"/>
      <c r="I347" s="245"/>
      <c r="J347" s="246"/>
    </row>
    <row r="348" spans="1:10" ht="15.75" customHeight="1" x14ac:dyDescent="0.25">
      <c r="A348" s="241">
        <v>43348</v>
      </c>
      <c r="B348" s="242">
        <v>180174128</v>
      </c>
      <c r="C348" s="106">
        <v>1</v>
      </c>
      <c r="D348" s="246">
        <v>97038</v>
      </c>
      <c r="E348" s="244"/>
      <c r="F348" s="247"/>
      <c r="G348" s="246"/>
      <c r="H348" s="244"/>
      <c r="I348" s="245"/>
      <c r="J348" s="246"/>
    </row>
    <row r="349" spans="1:10" ht="15.75" customHeight="1" x14ac:dyDescent="0.25">
      <c r="A349" s="241">
        <v>43349</v>
      </c>
      <c r="B349" s="242">
        <v>180174183</v>
      </c>
      <c r="C349" s="106">
        <v>6</v>
      </c>
      <c r="D349" s="246">
        <v>637000</v>
      </c>
      <c r="E349" s="244">
        <v>180045164</v>
      </c>
      <c r="F349" s="247">
        <v>1</v>
      </c>
      <c r="G349" s="246">
        <v>69300</v>
      </c>
      <c r="H349" s="244"/>
      <c r="I349" s="245"/>
      <c r="J349" s="246"/>
    </row>
    <row r="350" spans="1:10" ht="15.75" customHeight="1" x14ac:dyDescent="0.25">
      <c r="A350" s="241">
        <v>43349</v>
      </c>
      <c r="B350" s="242">
        <v>180174225</v>
      </c>
      <c r="C350" s="106">
        <v>4</v>
      </c>
      <c r="D350" s="246">
        <v>440213</v>
      </c>
      <c r="E350" s="244"/>
      <c r="F350" s="247"/>
      <c r="G350" s="246"/>
      <c r="H350" s="244"/>
      <c r="I350" s="245"/>
      <c r="J350" s="246"/>
    </row>
    <row r="351" spans="1:10" ht="15.75" customHeight="1" x14ac:dyDescent="0.25">
      <c r="A351" s="241">
        <v>43350</v>
      </c>
      <c r="B351" s="242">
        <v>180174277</v>
      </c>
      <c r="C351" s="106">
        <v>14</v>
      </c>
      <c r="D351" s="246">
        <v>1298413</v>
      </c>
      <c r="E351" s="244">
        <v>180045172</v>
      </c>
      <c r="F351" s="247">
        <v>3</v>
      </c>
      <c r="G351" s="246">
        <v>271250</v>
      </c>
      <c r="H351" s="244"/>
      <c r="I351" s="245"/>
      <c r="J351" s="246"/>
    </row>
    <row r="352" spans="1:10" ht="15.75" customHeight="1" x14ac:dyDescent="0.25">
      <c r="A352" s="241">
        <v>43350</v>
      </c>
      <c r="B352" s="242">
        <v>180174319</v>
      </c>
      <c r="C352" s="106">
        <v>1</v>
      </c>
      <c r="D352" s="246">
        <v>107888</v>
      </c>
      <c r="E352" s="244"/>
      <c r="F352" s="247"/>
      <c r="G352" s="246"/>
      <c r="H352" s="244"/>
      <c r="I352" s="245"/>
      <c r="J352" s="246"/>
    </row>
    <row r="353" spans="1:10" ht="15.75" customHeight="1" x14ac:dyDescent="0.25">
      <c r="A353" s="241">
        <v>43351</v>
      </c>
      <c r="B353" s="242">
        <v>180174347</v>
      </c>
      <c r="C353" s="106">
        <v>1</v>
      </c>
      <c r="D353" s="246">
        <v>115063</v>
      </c>
      <c r="E353" s="244">
        <v>180045186</v>
      </c>
      <c r="F353" s="247">
        <v>1</v>
      </c>
      <c r="G353" s="246">
        <v>99050</v>
      </c>
      <c r="H353" s="244"/>
      <c r="I353" s="245"/>
      <c r="J353" s="246"/>
    </row>
    <row r="354" spans="1:10" ht="15.75" customHeight="1" x14ac:dyDescent="0.25">
      <c r="A354" s="241">
        <v>43351</v>
      </c>
      <c r="B354" s="242">
        <v>180174373</v>
      </c>
      <c r="C354" s="106">
        <v>1</v>
      </c>
      <c r="D354" s="246">
        <v>125738</v>
      </c>
      <c r="E354" s="244"/>
      <c r="F354" s="247"/>
      <c r="G354" s="246"/>
      <c r="H354" s="244"/>
      <c r="I354" s="245">
        <v>4971929</v>
      </c>
      <c r="J354" s="246" t="s">
        <v>17</v>
      </c>
    </row>
    <row r="355" spans="1:10" ht="15.75" customHeight="1" x14ac:dyDescent="0.25">
      <c r="A355" s="210">
        <v>43353</v>
      </c>
      <c r="B355" s="115">
        <v>180174511</v>
      </c>
      <c r="C355" s="306">
        <v>6</v>
      </c>
      <c r="D355" s="117">
        <v>545913</v>
      </c>
      <c r="E355" s="118"/>
      <c r="F355" s="120"/>
      <c r="G355" s="117"/>
      <c r="H355" s="118"/>
      <c r="I355" s="213"/>
      <c r="J355" s="117"/>
    </row>
    <row r="356" spans="1:10" ht="15.75" customHeight="1" x14ac:dyDescent="0.25">
      <c r="A356" s="210">
        <v>43353</v>
      </c>
      <c r="B356" s="115">
        <v>180174558</v>
      </c>
      <c r="C356" s="306">
        <v>1</v>
      </c>
      <c r="D356" s="117">
        <v>142888</v>
      </c>
      <c r="E356" s="118"/>
      <c r="F356" s="120"/>
      <c r="G356" s="117"/>
      <c r="H356" s="118"/>
      <c r="I356" s="213"/>
      <c r="J356" s="117"/>
    </row>
    <row r="357" spans="1:10" ht="15.75" customHeight="1" x14ac:dyDescent="0.25">
      <c r="A357" s="210">
        <v>43355</v>
      </c>
      <c r="B357" s="115">
        <v>180174665</v>
      </c>
      <c r="C357" s="306">
        <v>11</v>
      </c>
      <c r="D357" s="117">
        <v>1286863</v>
      </c>
      <c r="E357" s="118">
        <v>180045246</v>
      </c>
      <c r="F357" s="120">
        <v>1</v>
      </c>
      <c r="G357" s="117">
        <v>84088</v>
      </c>
      <c r="H357" s="118"/>
      <c r="I357" s="213"/>
      <c r="J357" s="117"/>
    </row>
    <row r="358" spans="1:10" ht="15.75" customHeight="1" x14ac:dyDescent="0.25">
      <c r="A358" s="210">
        <v>43355</v>
      </c>
      <c r="B358" s="115">
        <v>180174723</v>
      </c>
      <c r="C358" s="306">
        <v>5</v>
      </c>
      <c r="D358" s="117">
        <v>425250</v>
      </c>
      <c r="E358" s="118"/>
      <c r="F358" s="120"/>
      <c r="G358" s="117"/>
      <c r="H358" s="118"/>
      <c r="I358" s="213"/>
      <c r="J358" s="117"/>
    </row>
    <row r="359" spans="1:10" ht="15.75" customHeight="1" x14ac:dyDescent="0.25">
      <c r="A359" s="210">
        <v>43356</v>
      </c>
      <c r="B359" s="115">
        <v>180174759</v>
      </c>
      <c r="C359" s="306">
        <v>11</v>
      </c>
      <c r="D359" s="117">
        <v>1076863</v>
      </c>
      <c r="E359" s="118">
        <v>180045262</v>
      </c>
      <c r="F359" s="120">
        <v>1</v>
      </c>
      <c r="G359" s="117">
        <v>93013</v>
      </c>
      <c r="H359" s="118"/>
      <c r="I359" s="213"/>
      <c r="J359" s="117"/>
    </row>
    <row r="360" spans="1:10" ht="15.75" customHeight="1" x14ac:dyDescent="0.25">
      <c r="A360" s="210">
        <v>43356</v>
      </c>
      <c r="B360" s="115">
        <v>180174788</v>
      </c>
      <c r="C360" s="306">
        <v>1</v>
      </c>
      <c r="D360" s="117">
        <v>91700</v>
      </c>
      <c r="E360" s="118"/>
      <c r="F360" s="120"/>
      <c r="G360" s="117"/>
      <c r="H360" s="118"/>
      <c r="I360" s="213"/>
      <c r="J360" s="117"/>
    </row>
    <row r="361" spans="1:10" ht="15.75" customHeight="1" x14ac:dyDescent="0.25">
      <c r="A361" s="210">
        <v>43357</v>
      </c>
      <c r="B361" s="115">
        <v>180174857</v>
      </c>
      <c r="C361" s="306">
        <v>10</v>
      </c>
      <c r="D361" s="117">
        <v>981925</v>
      </c>
      <c r="E361" s="118">
        <v>180045276</v>
      </c>
      <c r="F361" s="120">
        <v>2</v>
      </c>
      <c r="G361" s="117">
        <v>219100</v>
      </c>
      <c r="H361" s="118"/>
      <c r="I361" s="213"/>
      <c r="J361" s="117"/>
    </row>
    <row r="362" spans="1:10" ht="15.75" customHeight="1" x14ac:dyDescent="0.25">
      <c r="A362" s="210">
        <v>43357</v>
      </c>
      <c r="B362" s="115">
        <v>180174883</v>
      </c>
      <c r="C362" s="306">
        <v>2</v>
      </c>
      <c r="D362" s="117">
        <v>217350</v>
      </c>
      <c r="E362" s="118"/>
      <c r="F362" s="120"/>
      <c r="G362" s="117"/>
      <c r="H362" s="118"/>
      <c r="I362" s="213"/>
      <c r="J362" s="117"/>
    </row>
    <row r="363" spans="1:10" ht="15.75" customHeight="1" x14ac:dyDescent="0.25">
      <c r="A363" s="210">
        <v>43357</v>
      </c>
      <c r="B363" s="115">
        <v>180174884</v>
      </c>
      <c r="C363" s="306">
        <v>1</v>
      </c>
      <c r="D363" s="117">
        <v>86013</v>
      </c>
      <c r="E363" s="118"/>
      <c r="F363" s="120"/>
      <c r="G363" s="117"/>
      <c r="H363" s="118"/>
      <c r="I363" s="213"/>
      <c r="J363" s="117"/>
    </row>
    <row r="364" spans="1:10" ht="15.75" customHeight="1" x14ac:dyDescent="0.25">
      <c r="A364" s="210">
        <v>43358</v>
      </c>
      <c r="B364" s="115">
        <v>180174938</v>
      </c>
      <c r="C364" s="306">
        <v>6</v>
      </c>
      <c r="D364" s="117">
        <v>598938</v>
      </c>
      <c r="E364" s="118">
        <v>180045293</v>
      </c>
      <c r="F364" s="120">
        <v>1</v>
      </c>
      <c r="G364" s="117">
        <v>97563</v>
      </c>
      <c r="H364" s="118"/>
      <c r="I364" s="213"/>
      <c r="J364" s="117"/>
    </row>
    <row r="365" spans="1:10" ht="15.75" customHeight="1" x14ac:dyDescent="0.25">
      <c r="A365" s="210">
        <v>43358</v>
      </c>
      <c r="B365" s="115">
        <v>180174969</v>
      </c>
      <c r="C365" s="306">
        <v>1</v>
      </c>
      <c r="D365" s="117">
        <v>95725</v>
      </c>
      <c r="E365" s="118"/>
      <c r="F365" s="120"/>
      <c r="G365" s="117"/>
      <c r="H365" s="118"/>
      <c r="I365" s="213"/>
      <c r="J365" s="117"/>
    </row>
    <row r="366" spans="1:10" ht="15.75" customHeight="1" x14ac:dyDescent="0.25">
      <c r="A366" s="210"/>
      <c r="B366" s="115"/>
      <c r="C366" s="306"/>
      <c r="D366" s="117"/>
      <c r="E366" s="118"/>
      <c r="F366" s="120"/>
      <c r="G366" s="117"/>
      <c r="H366" s="118"/>
      <c r="I366" s="213"/>
      <c r="J366" s="117"/>
    </row>
    <row r="367" spans="1:10" ht="15.75" customHeight="1" x14ac:dyDescent="0.25">
      <c r="A367" s="210"/>
      <c r="B367" s="115"/>
      <c r="C367" s="306"/>
      <c r="D367" s="117"/>
      <c r="E367" s="118"/>
      <c r="F367" s="120"/>
      <c r="G367" s="117"/>
      <c r="H367" s="118"/>
      <c r="I367" s="213"/>
      <c r="J367" s="117"/>
    </row>
    <row r="368" spans="1:10" ht="15.75" customHeight="1" x14ac:dyDescent="0.25">
      <c r="A368" s="210"/>
      <c r="B368" s="115"/>
      <c r="C368" s="306"/>
      <c r="D368" s="117"/>
      <c r="E368" s="118"/>
      <c r="F368" s="120"/>
      <c r="G368" s="117"/>
      <c r="H368" s="118"/>
      <c r="I368" s="213"/>
      <c r="J368" s="117"/>
    </row>
    <row r="369" spans="1:10" ht="15.75" customHeight="1" x14ac:dyDescent="0.25">
      <c r="A369" s="210"/>
      <c r="B369" s="115"/>
      <c r="C369" s="306"/>
      <c r="D369" s="117"/>
      <c r="E369" s="118"/>
      <c r="F369" s="120"/>
      <c r="G369" s="117"/>
      <c r="H369" s="118"/>
      <c r="I369" s="213"/>
      <c r="J369" s="117"/>
    </row>
    <row r="370" spans="1:10" x14ac:dyDescent="0.25">
      <c r="A370" s="235"/>
      <c r="B370" s="234"/>
      <c r="C370" s="12"/>
      <c r="D370" s="236"/>
      <c r="E370" s="237"/>
      <c r="F370" s="240"/>
      <c r="G370" s="236"/>
      <c r="H370" s="237"/>
      <c r="I370" s="239"/>
      <c r="J370" s="236"/>
    </row>
    <row r="371" spans="1:10" x14ac:dyDescent="0.25">
      <c r="A371" s="235"/>
      <c r="B371" s="223" t="s">
        <v>11</v>
      </c>
      <c r="C371" s="229">
        <f>SUM(C8:C370)</f>
        <v>3654</v>
      </c>
      <c r="D371" s="224">
        <f>SUM(D8:D370)</f>
        <v>382746000</v>
      </c>
      <c r="E371" s="223" t="s">
        <v>11</v>
      </c>
      <c r="F371" s="232">
        <f>SUM(F8:F370)</f>
        <v>493</v>
      </c>
      <c r="G371" s="224">
        <f>SUM(G8:G370)</f>
        <v>54435272</v>
      </c>
      <c r="H371" s="232">
        <f>SUM(H8:H370)</f>
        <v>0</v>
      </c>
      <c r="I371" s="232">
        <f>SUM(I8:I370)</f>
        <v>323255064</v>
      </c>
      <c r="J371" s="5"/>
    </row>
    <row r="372" spans="1:10" x14ac:dyDescent="0.25">
      <c r="A372" s="235"/>
      <c r="B372" s="223"/>
      <c r="C372" s="229"/>
      <c r="D372" s="224"/>
      <c r="E372" s="223"/>
      <c r="F372" s="232"/>
      <c r="G372" s="224"/>
      <c r="H372" s="232"/>
      <c r="I372" s="232"/>
      <c r="J372" s="5"/>
    </row>
    <row r="373" spans="1:10" x14ac:dyDescent="0.25">
      <c r="A373" s="225"/>
      <c r="B373" s="226"/>
      <c r="C373" s="12"/>
      <c r="D373" s="236"/>
      <c r="E373" s="223"/>
      <c r="F373" s="240"/>
      <c r="G373" s="382" t="s">
        <v>12</v>
      </c>
      <c r="H373" s="382"/>
      <c r="I373" s="239"/>
      <c r="J373" s="227">
        <f>SUM(D8:D370)</f>
        <v>382746000</v>
      </c>
    </row>
    <row r="374" spans="1:10" x14ac:dyDescent="0.25">
      <c r="A374" s="235"/>
      <c r="B374" s="234"/>
      <c r="C374" s="12"/>
      <c r="D374" s="236"/>
      <c r="E374" s="237"/>
      <c r="F374" s="240"/>
      <c r="G374" s="382" t="s">
        <v>13</v>
      </c>
      <c r="H374" s="382"/>
      <c r="I374" s="239"/>
      <c r="J374" s="227">
        <f>SUM(G8:G370)</f>
        <v>54435272</v>
      </c>
    </row>
    <row r="375" spans="1:10" x14ac:dyDescent="0.25">
      <c r="A375" s="228"/>
      <c r="B375" s="237"/>
      <c r="C375" s="12"/>
      <c r="D375" s="236"/>
      <c r="E375" s="237"/>
      <c r="F375" s="240"/>
      <c r="G375" s="382" t="s">
        <v>14</v>
      </c>
      <c r="H375" s="382"/>
      <c r="I375" s="41"/>
      <c r="J375" s="229">
        <f>J373-J374</f>
        <v>328310728</v>
      </c>
    </row>
    <row r="376" spans="1:10" x14ac:dyDescent="0.25">
      <c r="A376" s="235"/>
      <c r="B376" s="230"/>
      <c r="C376" s="12"/>
      <c r="D376" s="231"/>
      <c r="E376" s="237"/>
      <c r="F376" s="240"/>
      <c r="G376" s="382" t="s">
        <v>15</v>
      </c>
      <c r="H376" s="382"/>
      <c r="I376" s="239"/>
      <c r="J376" s="227">
        <f>SUM(H8:H370)</f>
        <v>0</v>
      </c>
    </row>
    <row r="377" spans="1:10" x14ac:dyDescent="0.25">
      <c r="A377" s="235"/>
      <c r="B377" s="230"/>
      <c r="C377" s="12"/>
      <c r="D377" s="231"/>
      <c r="E377" s="237"/>
      <c r="F377" s="240"/>
      <c r="G377" s="382" t="s">
        <v>16</v>
      </c>
      <c r="H377" s="382"/>
      <c r="I377" s="239"/>
      <c r="J377" s="227">
        <f>J375+J376</f>
        <v>328310728</v>
      </c>
    </row>
    <row r="378" spans="1:10" x14ac:dyDescent="0.25">
      <c r="A378" s="235"/>
      <c r="B378" s="230"/>
      <c r="C378" s="12"/>
      <c r="D378" s="231"/>
      <c r="E378" s="237"/>
      <c r="F378" s="240"/>
      <c r="G378" s="382" t="s">
        <v>5</v>
      </c>
      <c r="H378" s="382"/>
      <c r="I378" s="239"/>
      <c r="J378" s="227">
        <f>SUM(I8:I370)</f>
        <v>323255064</v>
      </c>
    </row>
    <row r="379" spans="1:10" x14ac:dyDescent="0.25">
      <c r="A379" s="235"/>
      <c r="B379" s="230"/>
      <c r="C379" s="12"/>
      <c r="D379" s="231"/>
      <c r="E379" s="237"/>
      <c r="F379" s="240"/>
      <c r="G379" s="382" t="s">
        <v>32</v>
      </c>
      <c r="H379" s="382"/>
      <c r="I379" s="240" t="str">
        <f>IF(J379&gt;0,"SALDO",IF(J379&lt;0,"PIUTANG",IF(J379=0,"LUNAS")))</f>
        <v>PIUTANG</v>
      </c>
      <c r="J379" s="227">
        <f>J378-J377</f>
        <v>-5055664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79:H379"/>
    <mergeCell ref="G373:H373"/>
    <mergeCell ref="G374:H374"/>
    <mergeCell ref="G375:H375"/>
    <mergeCell ref="G376:H376"/>
    <mergeCell ref="G377:H377"/>
    <mergeCell ref="G378:H378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9"/>
  <sheetViews>
    <sheetView workbookViewId="0">
      <pane ySplit="7" topLeftCell="A57" activePane="bottomLeft" state="frozen"/>
      <selection pane="bottomLeft" activeCell="G64" sqref="G64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83" t="s">
        <v>22</v>
      </c>
      <c r="G1" s="383"/>
      <c r="H1" s="383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83" t="s">
        <v>21</v>
      </c>
      <c r="G2" s="383"/>
      <c r="H2" s="383"/>
      <c r="I2" s="38">
        <f>J79*-1</f>
        <v>99313</v>
      </c>
      <c r="J2" s="20"/>
      <c r="L2" s="37">
        <f>SUM(G53:G70)</f>
        <v>2394613</v>
      </c>
      <c r="M2" s="107"/>
    </row>
    <row r="3" spans="1:17" s="233" customFormat="1" x14ac:dyDescent="0.25">
      <c r="A3" s="218" t="s">
        <v>115</v>
      </c>
      <c r="B3" s="218"/>
      <c r="C3" s="221" t="s">
        <v>177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-1096200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  <c r="M5" s="37"/>
    </row>
    <row r="6" spans="1:17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423" t="s">
        <v>4</v>
      </c>
      <c r="I6" s="425" t="s">
        <v>5</v>
      </c>
      <c r="J6" s="395" t="s">
        <v>6</v>
      </c>
      <c r="M6" s="37"/>
    </row>
    <row r="7" spans="1:17" x14ac:dyDescent="0.25">
      <c r="A7" s="41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4"/>
      <c r="I7" s="426"/>
      <c r="J7" s="396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98">
        <v>43342</v>
      </c>
      <c r="B63" s="99">
        <v>180173614</v>
      </c>
      <c r="C63" s="100">
        <v>1</v>
      </c>
      <c r="D63" s="34">
        <v>156013</v>
      </c>
      <c r="E63" s="101"/>
      <c r="F63" s="99"/>
      <c r="G63" s="34"/>
      <c r="H63" s="102"/>
      <c r="I63" s="102"/>
      <c r="J63" s="34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98">
        <v>43346</v>
      </c>
      <c r="B64" s="99"/>
      <c r="C64" s="100"/>
      <c r="D64" s="34"/>
      <c r="E64" s="101">
        <v>180045104</v>
      </c>
      <c r="F64" s="99">
        <v>6</v>
      </c>
      <c r="G64" s="34">
        <v>785400</v>
      </c>
      <c r="H64" s="102"/>
      <c r="I64" s="102"/>
      <c r="J64" s="34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98">
        <v>43349</v>
      </c>
      <c r="B65" s="99">
        <v>180174159</v>
      </c>
      <c r="C65" s="100">
        <v>4</v>
      </c>
      <c r="D65" s="34">
        <v>379750</v>
      </c>
      <c r="E65" s="101"/>
      <c r="F65" s="99"/>
      <c r="G65" s="34"/>
      <c r="H65" s="102"/>
      <c r="I65" s="102"/>
      <c r="J65" s="34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98">
        <v>43356</v>
      </c>
      <c r="B66" s="99">
        <v>180174743</v>
      </c>
      <c r="C66" s="100">
        <v>3</v>
      </c>
      <c r="D66" s="34">
        <v>348950</v>
      </c>
      <c r="E66" s="101"/>
      <c r="F66" s="99"/>
      <c r="G66" s="34"/>
      <c r="H66" s="102"/>
      <c r="I66" s="102"/>
      <c r="J66" s="34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  <c r="K69" s="138"/>
      <c r="L69" s="138"/>
      <c r="M69" s="138"/>
      <c r="N69" s="138"/>
      <c r="O69" s="138"/>
      <c r="P69" s="138"/>
      <c r="Q69" s="138"/>
    </row>
    <row r="70" spans="1:17" x14ac:dyDescent="0.25">
      <c r="A70" s="4"/>
      <c r="B70" s="3"/>
      <c r="C70" s="40"/>
      <c r="D70" s="6"/>
      <c r="E70" s="7"/>
      <c r="F70" s="3"/>
      <c r="G70" s="6"/>
      <c r="H70" s="39"/>
      <c r="I70" s="39"/>
      <c r="J70" s="6"/>
      <c r="M70" s="37"/>
    </row>
    <row r="71" spans="1:17" x14ac:dyDescent="0.25">
      <c r="A71" s="4"/>
      <c r="B71" s="8" t="s">
        <v>11</v>
      </c>
      <c r="C71" s="77">
        <f>SUM(C8:C70)</f>
        <v>365</v>
      </c>
      <c r="D71" s="9"/>
      <c r="E71" s="8" t="s">
        <v>11</v>
      </c>
      <c r="F71" s="8">
        <f>SUM(F8:F70)</f>
        <v>106</v>
      </c>
      <c r="G71" s="5"/>
      <c r="H71" s="40"/>
      <c r="I71" s="40"/>
      <c r="J71" s="5"/>
      <c r="M71" s="37"/>
    </row>
    <row r="72" spans="1:17" x14ac:dyDescent="0.25">
      <c r="A72" s="4"/>
      <c r="B72" s="8"/>
      <c r="C72" s="77"/>
      <c r="D72" s="9"/>
      <c r="E72" s="8"/>
      <c r="F72" s="8"/>
      <c r="G72" s="32"/>
      <c r="H72" s="52"/>
      <c r="I72" s="40"/>
      <c r="J72" s="5"/>
      <c r="M72" s="37"/>
    </row>
    <row r="73" spans="1:17" x14ac:dyDescent="0.25">
      <c r="A73" s="10"/>
      <c r="B73" s="11"/>
      <c r="C73" s="40"/>
      <c r="D73" s="6"/>
      <c r="E73" s="8"/>
      <c r="F73" s="3"/>
      <c r="G73" s="382" t="s">
        <v>12</v>
      </c>
      <c r="H73" s="382"/>
      <c r="I73" s="39"/>
      <c r="J73" s="13">
        <f>SUM(D8:D70)</f>
        <v>40836700</v>
      </c>
      <c r="M73" s="37"/>
    </row>
    <row r="74" spans="1:17" x14ac:dyDescent="0.25">
      <c r="A74" s="4"/>
      <c r="B74" s="3"/>
      <c r="C74" s="40"/>
      <c r="D74" s="6"/>
      <c r="E74" s="7"/>
      <c r="F74" s="3"/>
      <c r="G74" s="382" t="s">
        <v>13</v>
      </c>
      <c r="H74" s="382"/>
      <c r="I74" s="39"/>
      <c r="J74" s="13">
        <f>SUM(G8:G70)</f>
        <v>12626772</v>
      </c>
      <c r="M74" s="37"/>
    </row>
    <row r="75" spans="1:17" x14ac:dyDescent="0.25">
      <c r="A75" s="14"/>
      <c r="B75" s="7"/>
      <c r="C75" s="40"/>
      <c r="D75" s="6"/>
      <c r="E75" s="7"/>
      <c r="F75" s="3"/>
      <c r="G75" s="382" t="s">
        <v>14</v>
      </c>
      <c r="H75" s="382"/>
      <c r="I75" s="41"/>
      <c r="J75" s="15">
        <f>J73-J74</f>
        <v>28209928</v>
      </c>
      <c r="M75" s="37"/>
    </row>
    <row r="76" spans="1:17" x14ac:dyDescent="0.25">
      <c r="A76" s="4"/>
      <c r="B76" s="16"/>
      <c r="C76" s="40"/>
      <c r="D76" s="17"/>
      <c r="E76" s="7"/>
      <c r="F76" s="3"/>
      <c r="G76" s="382" t="s">
        <v>15</v>
      </c>
      <c r="H76" s="382"/>
      <c r="I76" s="39"/>
      <c r="J76" s="13">
        <f>SUM(H8:H71)</f>
        <v>0</v>
      </c>
      <c r="M76" s="37"/>
    </row>
    <row r="77" spans="1:17" x14ac:dyDescent="0.25">
      <c r="A77" s="4"/>
      <c r="B77" s="16"/>
      <c r="C77" s="40"/>
      <c r="D77" s="17"/>
      <c r="E77" s="7"/>
      <c r="F77" s="3"/>
      <c r="G77" s="382" t="s">
        <v>16</v>
      </c>
      <c r="H77" s="382"/>
      <c r="I77" s="39"/>
      <c r="J77" s="13">
        <f>J75+J76</f>
        <v>28209928</v>
      </c>
      <c r="M77" s="37"/>
    </row>
    <row r="78" spans="1:17" x14ac:dyDescent="0.25">
      <c r="A78" s="4"/>
      <c r="B78" s="16"/>
      <c r="C78" s="40"/>
      <c r="D78" s="17"/>
      <c r="E78" s="7"/>
      <c r="F78" s="3"/>
      <c r="G78" s="382" t="s">
        <v>5</v>
      </c>
      <c r="H78" s="382"/>
      <c r="I78" s="39"/>
      <c r="J78" s="13">
        <f>SUM(I8:I71)</f>
        <v>28110615</v>
      </c>
      <c r="M78" s="37"/>
    </row>
    <row r="79" spans="1:17" x14ac:dyDescent="0.25">
      <c r="A79" s="4"/>
      <c r="B79" s="16"/>
      <c r="C79" s="40"/>
      <c r="D79" s="17"/>
      <c r="E79" s="7"/>
      <c r="F79" s="3"/>
      <c r="G79" s="382" t="s">
        <v>32</v>
      </c>
      <c r="H79" s="382"/>
      <c r="I79" s="40" t="str">
        <f>IF(J79&gt;0,"SALDO",IF(J79&lt;0,"PIUTANG",IF(J79=0,"LUNAS")))</f>
        <v>PIUTANG</v>
      </c>
      <c r="J79" s="13">
        <f>J78-J77</f>
        <v>-99313</v>
      </c>
      <c r="M79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9" activePane="bottomLeft" state="frozen"/>
      <selection pane="bottomLeft" activeCell="B23" sqref="B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73</v>
      </c>
      <c r="D1" s="20"/>
      <c r="E1" s="20"/>
      <c r="F1" s="383" t="s">
        <v>22</v>
      </c>
      <c r="G1" s="383"/>
      <c r="H1" s="383"/>
      <c r="I1" s="38" t="s">
        <v>76</v>
      </c>
      <c r="J1" s="20"/>
    </row>
    <row r="2" spans="1:13" x14ac:dyDescent="0.25">
      <c r="A2" s="20" t="s">
        <v>1</v>
      </c>
      <c r="B2" s="20"/>
      <c r="C2" s="28" t="s">
        <v>70</v>
      </c>
      <c r="D2" s="20"/>
      <c r="E2" s="20"/>
      <c r="F2" s="383" t="s">
        <v>21</v>
      </c>
      <c r="G2" s="383"/>
      <c r="H2" s="383"/>
      <c r="I2" s="38">
        <f>J34*-1</f>
        <v>-1124</v>
      </c>
      <c r="J2" s="20"/>
      <c r="L2" s="18"/>
      <c r="M2" s="18"/>
    </row>
    <row r="3" spans="1:13" s="233" customFormat="1" x14ac:dyDescent="0.25">
      <c r="A3" s="218" t="s">
        <v>115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  <c r="L5" s="18"/>
    </row>
    <row r="6" spans="1:13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3" x14ac:dyDescent="0.25">
      <c r="A7" s="41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92"/>
      <c r="I7" s="426"/>
      <c r="J7" s="396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78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181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558</v>
      </c>
      <c r="D26" s="9"/>
      <c r="E26" s="8" t="s">
        <v>11</v>
      </c>
      <c r="F26" s="8">
        <f>SUM(F8:F25)</f>
        <v>97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82" t="s">
        <v>12</v>
      </c>
      <c r="H28" s="382"/>
      <c r="I28" s="39"/>
      <c r="J28" s="13">
        <f>SUM(D8:D25)</f>
        <v>58422179</v>
      </c>
    </row>
    <row r="29" spans="1:12" x14ac:dyDescent="0.25">
      <c r="A29" s="4"/>
      <c r="B29" s="3"/>
      <c r="C29" s="26"/>
      <c r="D29" s="6"/>
      <c r="E29" s="7"/>
      <c r="F29" s="3"/>
      <c r="G29" s="382" t="s">
        <v>13</v>
      </c>
      <c r="H29" s="382"/>
      <c r="I29" s="39"/>
      <c r="J29" s="13">
        <f>SUM(G8:G25)</f>
        <v>10494303</v>
      </c>
    </row>
    <row r="30" spans="1:12" x14ac:dyDescent="0.25">
      <c r="A30" s="14"/>
      <c r="B30" s="7"/>
      <c r="C30" s="26"/>
      <c r="D30" s="6"/>
      <c r="E30" s="7"/>
      <c r="F30" s="3"/>
      <c r="G30" s="382" t="s">
        <v>14</v>
      </c>
      <c r="H30" s="382"/>
      <c r="I30" s="41"/>
      <c r="J30" s="15">
        <f>J28-J29</f>
        <v>47927876</v>
      </c>
    </row>
    <row r="31" spans="1:12" x14ac:dyDescent="0.25">
      <c r="A31" s="4"/>
      <c r="B31" s="16"/>
      <c r="C31" s="26"/>
      <c r="D31" s="17"/>
      <c r="E31" s="7"/>
      <c r="F31" s="3"/>
      <c r="G31" s="382" t="s">
        <v>15</v>
      </c>
      <c r="H31" s="382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82" t="s">
        <v>16</v>
      </c>
      <c r="H32" s="382"/>
      <c r="I32" s="39"/>
      <c r="J32" s="13">
        <f>J30+J31</f>
        <v>47927876</v>
      </c>
    </row>
    <row r="33" spans="1:10" x14ac:dyDescent="0.25">
      <c r="A33" s="4"/>
      <c r="B33" s="16"/>
      <c r="C33" s="26"/>
      <c r="D33" s="17"/>
      <c r="E33" s="7"/>
      <c r="F33" s="3"/>
      <c r="G33" s="382" t="s">
        <v>5</v>
      </c>
      <c r="H33" s="382"/>
      <c r="I33" s="39"/>
      <c r="J33" s="13">
        <f>SUM(I8:I26)</f>
        <v>47929000</v>
      </c>
    </row>
    <row r="34" spans="1:10" x14ac:dyDescent="0.25">
      <c r="A34" s="4"/>
      <c r="B34" s="16"/>
      <c r="C34" s="26"/>
      <c r="D34" s="17"/>
      <c r="E34" s="7"/>
      <c r="F34" s="3"/>
      <c r="G34" s="382" t="s">
        <v>32</v>
      </c>
      <c r="H34" s="382"/>
      <c r="I34" s="40" t="str">
        <f>IF(J34&gt;0,"SALDO",IF(J34&lt;0,"PIUTANG",IF(J34=0,"LUNAS")))</f>
        <v>SALDO</v>
      </c>
      <c r="J34" s="13">
        <f>J33-J32</f>
        <v>1124</v>
      </c>
    </row>
  </sheetData>
  <mergeCells count="15">
    <mergeCell ref="G34:H34"/>
    <mergeCell ref="G28:H28"/>
    <mergeCell ref="G29:H29"/>
    <mergeCell ref="G30:H30"/>
    <mergeCell ref="G31:H31"/>
    <mergeCell ref="G32:H32"/>
    <mergeCell ref="G33:H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56"/>
  <sheetViews>
    <sheetView workbookViewId="0">
      <pane ySplit="7" topLeftCell="A32" activePane="bottomLeft" state="frozen"/>
      <selection pane="bottomLeft" activeCell="D35" sqref="D3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182</v>
      </c>
      <c r="D1" s="218"/>
      <c r="E1" s="218"/>
      <c r="F1" s="383" t="s">
        <v>22</v>
      </c>
      <c r="G1" s="383"/>
      <c r="H1" s="38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83" t="s">
        <v>21</v>
      </c>
      <c r="G2" s="383"/>
      <c r="H2" s="383"/>
      <c r="I2" s="220">
        <f>J50*-1</f>
        <v>7097400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0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0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423" t="s">
        <v>4</v>
      </c>
      <c r="I6" s="425" t="s">
        <v>5</v>
      </c>
      <c r="J6" s="395" t="s">
        <v>6</v>
      </c>
    </row>
    <row r="7" spans="1:10" x14ac:dyDescent="0.25">
      <c r="A7" s="419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24"/>
      <c r="I7" s="426"/>
      <c r="J7" s="396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98">
        <v>43335</v>
      </c>
      <c r="B35" s="99">
        <v>180173008</v>
      </c>
      <c r="C35" s="100">
        <v>42</v>
      </c>
      <c r="D35" s="34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98">
        <v>43336</v>
      </c>
      <c r="B36" s="99"/>
      <c r="C36" s="100"/>
      <c r="D36" s="34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98">
        <v>43341</v>
      </c>
      <c r="B37" s="99"/>
      <c r="C37" s="100"/>
      <c r="D37" s="34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98">
        <v>43347</v>
      </c>
      <c r="B38" s="99">
        <v>180173964</v>
      </c>
      <c r="C38" s="100">
        <v>50</v>
      </c>
      <c r="D38" s="34">
        <v>4695775</v>
      </c>
      <c r="E38" s="101">
        <v>180045118</v>
      </c>
      <c r="F38" s="99">
        <v>15</v>
      </c>
      <c r="G38" s="34">
        <v>1647538</v>
      </c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235"/>
      <c r="B41" s="234"/>
      <c r="C41" s="240"/>
      <c r="D41" s="236"/>
      <c r="E41" s="237"/>
      <c r="F41" s="234"/>
      <c r="G41" s="236"/>
      <c r="H41" s="239"/>
      <c r="I41" s="239"/>
      <c r="J41" s="236"/>
    </row>
    <row r="42" spans="1:10" x14ac:dyDescent="0.25">
      <c r="A42" s="235"/>
      <c r="B42" s="223" t="s">
        <v>11</v>
      </c>
      <c r="C42" s="232">
        <f>SUM(C8:C41)</f>
        <v>761</v>
      </c>
      <c r="D42" s="224"/>
      <c r="E42" s="223" t="s">
        <v>11</v>
      </c>
      <c r="F42" s="223">
        <f>SUM(F8:F41)</f>
        <v>120</v>
      </c>
      <c r="G42" s="224">
        <f>SUM(G8:G41)</f>
        <v>12604552</v>
      </c>
      <c r="H42" s="239"/>
      <c r="I42" s="239"/>
      <c r="J42" s="236"/>
    </row>
    <row r="43" spans="1:10" x14ac:dyDescent="0.25">
      <c r="A43" s="235"/>
      <c r="B43" s="223"/>
      <c r="C43" s="232"/>
      <c r="D43" s="224"/>
      <c r="E43" s="237"/>
      <c r="F43" s="234"/>
      <c r="G43" s="236"/>
      <c r="H43" s="239"/>
      <c r="I43" s="239"/>
      <c r="J43" s="236"/>
    </row>
    <row r="44" spans="1:10" x14ac:dyDescent="0.25">
      <c r="A44" s="225"/>
      <c r="B44" s="226"/>
      <c r="C44" s="240"/>
      <c r="D44" s="236"/>
      <c r="E44" s="223"/>
      <c r="F44" s="234"/>
      <c r="G44" s="382" t="s">
        <v>12</v>
      </c>
      <c r="H44" s="382"/>
      <c r="I44" s="239"/>
      <c r="J44" s="227">
        <f>SUM(D8:D41)</f>
        <v>78959128</v>
      </c>
    </row>
    <row r="45" spans="1:10" x14ac:dyDescent="0.25">
      <c r="A45" s="235"/>
      <c r="B45" s="234"/>
      <c r="C45" s="240"/>
      <c r="D45" s="236"/>
      <c r="E45" s="223"/>
      <c r="F45" s="234"/>
      <c r="G45" s="382" t="s">
        <v>13</v>
      </c>
      <c r="H45" s="382"/>
      <c r="I45" s="239"/>
      <c r="J45" s="227">
        <f>SUM(G8:G41)</f>
        <v>12604552</v>
      </c>
    </row>
    <row r="46" spans="1:10" x14ac:dyDescent="0.25">
      <c r="A46" s="228"/>
      <c r="B46" s="237"/>
      <c r="C46" s="240"/>
      <c r="D46" s="236"/>
      <c r="E46" s="237"/>
      <c r="F46" s="234"/>
      <c r="G46" s="382" t="s">
        <v>14</v>
      </c>
      <c r="H46" s="382"/>
      <c r="I46" s="41"/>
      <c r="J46" s="229">
        <f>J44-J45</f>
        <v>66354576</v>
      </c>
    </row>
    <row r="47" spans="1:10" x14ac:dyDescent="0.25">
      <c r="A47" s="235"/>
      <c r="B47" s="230"/>
      <c r="C47" s="240"/>
      <c r="D47" s="231"/>
      <c r="E47" s="237"/>
      <c r="F47" s="223"/>
      <c r="G47" s="382" t="s">
        <v>15</v>
      </c>
      <c r="H47" s="382"/>
      <c r="I47" s="239"/>
      <c r="J47" s="227">
        <f>SUM(H8:H43)</f>
        <v>0</v>
      </c>
    </row>
    <row r="48" spans="1:10" x14ac:dyDescent="0.25">
      <c r="A48" s="235"/>
      <c r="B48" s="230"/>
      <c r="C48" s="240"/>
      <c r="D48" s="231"/>
      <c r="E48" s="237"/>
      <c r="F48" s="223"/>
      <c r="G48" s="382" t="s">
        <v>16</v>
      </c>
      <c r="H48" s="382"/>
      <c r="I48" s="239"/>
      <c r="J48" s="227">
        <f>J46+J47</f>
        <v>66354576</v>
      </c>
    </row>
    <row r="49" spans="1:16" x14ac:dyDescent="0.25">
      <c r="A49" s="235"/>
      <c r="B49" s="230"/>
      <c r="C49" s="240"/>
      <c r="D49" s="231"/>
      <c r="E49" s="237"/>
      <c r="F49" s="234"/>
      <c r="G49" s="382" t="s">
        <v>5</v>
      </c>
      <c r="H49" s="382"/>
      <c r="I49" s="239"/>
      <c r="J49" s="227">
        <f>SUM(I8:I43)</f>
        <v>59257176</v>
      </c>
    </row>
    <row r="50" spans="1:16" x14ac:dyDescent="0.25">
      <c r="A50" s="235"/>
      <c r="B50" s="230"/>
      <c r="C50" s="240"/>
      <c r="D50" s="231"/>
      <c r="E50" s="237"/>
      <c r="F50" s="234"/>
      <c r="G50" s="382" t="s">
        <v>32</v>
      </c>
      <c r="H50" s="382"/>
      <c r="I50" s="240" t="str">
        <f>IF(J50&gt;0,"SALDO",IF(J50&lt;0,"PIUTANG",IF(J50=0,"LUNAS")))</f>
        <v>PIUTANG</v>
      </c>
      <c r="J50" s="227">
        <f>J49-J48</f>
        <v>-7097400</v>
      </c>
    </row>
    <row r="51" spans="1:16" x14ac:dyDescent="0.25">
      <c r="F51" s="219"/>
      <c r="G51" s="219"/>
      <c r="J51" s="219"/>
    </row>
    <row r="52" spans="1:16" x14ac:dyDescent="0.25">
      <c r="C52" s="219"/>
      <c r="D52" s="219"/>
      <c r="F52" s="219"/>
      <c r="G52" s="219"/>
      <c r="J52" s="219"/>
      <c r="M52" s="233"/>
      <c r="N52" s="233"/>
      <c r="O52" s="233"/>
      <c r="P52" s="233"/>
    </row>
    <row r="53" spans="1:16" x14ac:dyDescent="0.25">
      <c r="C53" s="219"/>
      <c r="D53" s="219"/>
      <c r="F53" s="219"/>
      <c r="G53" s="219"/>
      <c r="J53" s="219"/>
      <c r="L53" s="238"/>
      <c r="M53" s="233"/>
      <c r="N53" s="233"/>
      <c r="O53" s="233"/>
      <c r="P53" s="233"/>
    </row>
    <row r="54" spans="1:16" x14ac:dyDescent="0.25">
      <c r="C54" s="219"/>
      <c r="D54" s="219"/>
      <c r="F54" s="219"/>
      <c r="G54" s="219"/>
      <c r="J54" s="219"/>
      <c r="L54" s="238"/>
      <c r="M54" s="233"/>
      <c r="N54" s="233"/>
      <c r="O54" s="233"/>
      <c r="P54" s="233"/>
    </row>
    <row r="55" spans="1:16" x14ac:dyDescent="0.25">
      <c r="C55" s="219"/>
      <c r="D55" s="219"/>
      <c r="F55" s="219"/>
      <c r="G55" s="219"/>
      <c r="J55" s="219"/>
      <c r="L55" s="233"/>
      <c r="M55" s="233"/>
      <c r="N55" s="233"/>
      <c r="O55" s="233"/>
      <c r="P55" s="233"/>
    </row>
    <row r="56" spans="1:16" x14ac:dyDescent="0.25">
      <c r="C56" s="219"/>
      <c r="D56" s="219"/>
      <c r="L56" s="233"/>
      <c r="M56" s="233"/>
      <c r="N56" s="233"/>
      <c r="O56" s="233"/>
      <c r="P5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0:H50"/>
    <mergeCell ref="G44:H44"/>
    <mergeCell ref="G45:H45"/>
    <mergeCell ref="G46:H46"/>
    <mergeCell ref="G47:H47"/>
    <mergeCell ref="G48:H48"/>
    <mergeCell ref="G49:H4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39"/>
  <sheetViews>
    <sheetView workbookViewId="0">
      <pane ySplit="7" topLeftCell="A19" activePane="bottomLeft" state="frozen"/>
      <selection pane="bottomLeft" activeCell="G24" sqref="G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185</v>
      </c>
      <c r="D1" s="218"/>
      <c r="E1" s="218"/>
      <c r="F1" s="383" t="s">
        <v>22</v>
      </c>
      <c r="G1" s="383"/>
      <c r="H1" s="383"/>
      <c r="I1" s="220"/>
      <c r="J1" s="218"/>
      <c r="L1" s="219">
        <f>SUM(D21:D22)</f>
        <v>929338</v>
      </c>
      <c r="M1" s="219">
        <f>D21-I2</f>
        <v>309523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383" t="s">
        <v>21</v>
      </c>
      <c r="G2" s="383"/>
      <c r="H2" s="383"/>
      <c r="I2" s="220">
        <f>J33*-1</f>
        <v>-823</v>
      </c>
      <c r="J2" s="218"/>
      <c r="L2" s="219">
        <f>SUM(G21:G22)</f>
        <v>188038</v>
      </c>
    </row>
    <row r="3" spans="1:13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  <c r="L3" s="219">
        <f>L1-L2</f>
        <v>741300</v>
      </c>
    </row>
    <row r="5" spans="1:13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3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423" t="s">
        <v>4</v>
      </c>
      <c r="I6" s="425" t="s">
        <v>5</v>
      </c>
      <c r="J6" s="395" t="s">
        <v>6</v>
      </c>
    </row>
    <row r="7" spans="1:13" x14ac:dyDescent="0.25">
      <c r="A7" s="419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24"/>
      <c r="I7" s="426"/>
      <c r="J7" s="396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0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409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82" t="s">
        <v>12</v>
      </c>
      <c r="H27" s="382"/>
      <c r="I27" s="239"/>
      <c r="J27" s="227">
        <f>SUM(D8:D24)</f>
        <v>41280229</v>
      </c>
    </row>
    <row r="28" spans="1:10" x14ac:dyDescent="0.25">
      <c r="A28" s="235"/>
      <c r="B28" s="234"/>
      <c r="C28" s="240"/>
      <c r="D28" s="236"/>
      <c r="E28" s="223"/>
      <c r="F28" s="234"/>
      <c r="G28" s="382" t="s">
        <v>13</v>
      </c>
      <c r="H28" s="382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82" t="s">
        <v>14</v>
      </c>
      <c r="H29" s="382"/>
      <c r="I29" s="41"/>
      <c r="J29" s="229">
        <f>J27-J28</f>
        <v>32613177</v>
      </c>
    </row>
    <row r="30" spans="1:10" x14ac:dyDescent="0.25">
      <c r="A30" s="235"/>
      <c r="B30" s="230"/>
      <c r="C30" s="240"/>
      <c r="D30" s="231"/>
      <c r="E30" s="237"/>
      <c r="F30" s="223"/>
      <c r="G30" s="382" t="s">
        <v>15</v>
      </c>
      <c r="H30" s="382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82" t="s">
        <v>16</v>
      </c>
      <c r="H31" s="382"/>
      <c r="I31" s="239"/>
      <c r="J31" s="227">
        <f>J29+J30</f>
        <v>32613177</v>
      </c>
    </row>
    <row r="32" spans="1:10" x14ac:dyDescent="0.25">
      <c r="A32" s="235"/>
      <c r="B32" s="230"/>
      <c r="C32" s="240"/>
      <c r="D32" s="231"/>
      <c r="E32" s="237"/>
      <c r="F32" s="234"/>
      <c r="G32" s="382" t="s">
        <v>5</v>
      </c>
      <c r="H32" s="382"/>
      <c r="I32" s="239"/>
      <c r="J32" s="227">
        <f>SUM(I8:I26)</f>
        <v>32614000</v>
      </c>
    </row>
    <row r="33" spans="1:16" x14ac:dyDescent="0.25">
      <c r="A33" s="235"/>
      <c r="B33" s="230"/>
      <c r="C33" s="240"/>
      <c r="D33" s="231"/>
      <c r="E33" s="237"/>
      <c r="F33" s="234"/>
      <c r="G33" s="382" t="s">
        <v>32</v>
      </c>
      <c r="H33" s="382"/>
      <c r="I33" s="240" t="str">
        <f>IF(J33&gt;0,"SALDO",IF(J33&lt;0,"PIUTANG",IF(J33=0,"LUNAS")))</f>
        <v>SALDO</v>
      </c>
      <c r="J33" s="227">
        <f>J32-J31</f>
        <v>823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83" t="s">
        <v>22</v>
      </c>
      <c r="G1" s="383"/>
      <c r="H1" s="383"/>
      <c r="I1" s="38" t="s">
        <v>76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83" t="s">
        <v>21</v>
      </c>
      <c r="G2" s="383"/>
      <c r="H2" s="383"/>
      <c r="I2" s="38">
        <f>J52*-1</f>
        <v>3266276</v>
      </c>
      <c r="J2" s="20"/>
    </row>
    <row r="3" spans="1:15" s="233" customFormat="1" x14ac:dyDescent="0.25">
      <c r="A3" s="218" t="s">
        <v>115</v>
      </c>
      <c r="B3" s="218"/>
      <c r="C3" s="28" t="s">
        <v>178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5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423" t="s">
        <v>4</v>
      </c>
      <c r="I6" s="425" t="s">
        <v>5</v>
      </c>
      <c r="J6" s="395" t="s">
        <v>6</v>
      </c>
    </row>
    <row r="7" spans="1:15" x14ac:dyDescent="0.25">
      <c r="A7" s="41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24"/>
      <c r="I7" s="426"/>
      <c r="J7" s="396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170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171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172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82" t="s">
        <v>12</v>
      </c>
      <c r="H46" s="38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82" t="s">
        <v>13</v>
      </c>
      <c r="H47" s="38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82" t="s">
        <v>14</v>
      </c>
      <c r="H48" s="38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82" t="s">
        <v>15</v>
      </c>
      <c r="H49" s="38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82" t="s">
        <v>16</v>
      </c>
      <c r="H50" s="38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82" t="s">
        <v>5</v>
      </c>
      <c r="H51" s="38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82" t="s">
        <v>32</v>
      </c>
      <c r="H52" s="38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83" t="s">
        <v>22</v>
      </c>
      <c r="G1" s="383"/>
      <c r="H1" s="383"/>
      <c r="I1" s="38" t="s">
        <v>76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83" t="s">
        <v>21</v>
      </c>
      <c r="G2" s="383"/>
      <c r="H2" s="383"/>
      <c r="I2" s="38">
        <f>J75*-1</f>
        <v>419663</v>
      </c>
      <c r="J2" s="20"/>
    </row>
    <row r="3" spans="1:16" s="233" customFormat="1" x14ac:dyDescent="0.25">
      <c r="A3" s="218" t="s">
        <v>115</v>
      </c>
      <c r="B3" s="218"/>
      <c r="C3" s="28" t="s">
        <v>126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6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423" t="s">
        <v>4</v>
      </c>
      <c r="I6" s="425" t="s">
        <v>5</v>
      </c>
      <c r="J6" s="395" t="s">
        <v>6</v>
      </c>
    </row>
    <row r="7" spans="1:16" x14ac:dyDescent="0.25">
      <c r="A7" s="41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4"/>
      <c r="I7" s="426"/>
      <c r="J7" s="396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59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63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149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82" t="s">
        <v>12</v>
      </c>
      <c r="H69" s="38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82" t="s">
        <v>13</v>
      </c>
      <c r="H70" s="38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82" t="s">
        <v>14</v>
      </c>
      <c r="H71" s="38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82" t="s">
        <v>15</v>
      </c>
      <c r="H72" s="38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82" t="s">
        <v>16</v>
      </c>
      <c r="H73" s="38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82" t="s">
        <v>5</v>
      </c>
      <c r="H74" s="38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82" t="s">
        <v>32</v>
      </c>
      <c r="H75" s="38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7" sqref="G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67</v>
      </c>
      <c r="D1" s="20"/>
      <c r="E1" s="20"/>
      <c r="G1" s="427" t="s">
        <v>21</v>
      </c>
      <c r="H1" s="427"/>
      <c r="I1" s="427"/>
      <c r="J1" s="254">
        <f>J50*-1</f>
        <v>15673800</v>
      </c>
    </row>
    <row r="2" spans="1:13" x14ac:dyDescent="0.25">
      <c r="A2" s="20" t="s">
        <v>1</v>
      </c>
      <c r="B2" s="20"/>
      <c r="C2" s="78" t="s">
        <v>69</v>
      </c>
      <c r="D2" s="20"/>
      <c r="E2" s="20"/>
      <c r="G2" s="427" t="s">
        <v>108</v>
      </c>
      <c r="H2" s="427"/>
      <c r="I2" s="427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110</v>
      </c>
      <c r="D3" s="57"/>
      <c r="E3" s="20"/>
      <c r="G3" s="427" t="s">
        <v>109</v>
      </c>
      <c r="H3" s="427"/>
      <c r="I3" s="427"/>
      <c r="J3" s="21">
        <f>J1-J2</f>
        <v>5929850</v>
      </c>
      <c r="M3" s="219"/>
    </row>
    <row r="4" spans="1:13" s="233" customFormat="1" x14ac:dyDescent="0.25">
      <c r="A4" s="72" t="s">
        <v>115</v>
      </c>
      <c r="B4" s="72"/>
      <c r="C4" s="57" t="s">
        <v>127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3" x14ac:dyDescent="0.25">
      <c r="A7" s="41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92"/>
      <c r="I7" s="426"/>
      <c r="J7" s="396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71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71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71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71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71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71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71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71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71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71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71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71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71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71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71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71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71</v>
      </c>
      <c r="L33" s="233" t="s">
        <v>162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71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71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71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71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71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82" t="s">
        <v>12</v>
      </c>
      <c r="H44" s="38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82" t="s">
        <v>13</v>
      </c>
      <c r="H45" s="38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82" t="s">
        <v>14</v>
      </c>
      <c r="H46" s="38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82" t="s">
        <v>15</v>
      </c>
      <c r="H47" s="38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82" t="s">
        <v>16</v>
      </c>
      <c r="H48" s="38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82" t="s">
        <v>5</v>
      </c>
      <c r="H49" s="38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82" t="s">
        <v>32</v>
      </c>
      <c r="H50" s="38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72</v>
      </c>
      <c r="D1" s="20"/>
      <c r="E1" s="20"/>
      <c r="F1" s="383" t="s">
        <v>22</v>
      </c>
      <c r="G1" s="383"/>
      <c r="H1" s="383"/>
      <c r="I1" s="38" t="s">
        <v>76</v>
      </c>
      <c r="J1" s="20"/>
    </row>
    <row r="2" spans="1:10" x14ac:dyDescent="0.25">
      <c r="A2" s="20" t="s">
        <v>1</v>
      </c>
      <c r="B2" s="20"/>
      <c r="C2" s="28" t="s">
        <v>70</v>
      </c>
      <c r="D2" s="20"/>
      <c r="E2" s="20"/>
      <c r="F2" s="383" t="s">
        <v>21</v>
      </c>
      <c r="G2" s="383"/>
      <c r="H2" s="383"/>
      <c r="I2" s="38">
        <f>J55*-1</f>
        <v>258363.5</v>
      </c>
      <c r="J2" s="20"/>
    </row>
    <row r="3" spans="1:10" s="233" customFormat="1" x14ac:dyDescent="0.25">
      <c r="A3" s="218" t="s">
        <v>115</v>
      </c>
      <c r="B3" s="218"/>
      <c r="C3" s="28" t="s">
        <v>179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0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0" x14ac:dyDescent="0.25">
      <c r="A7" s="41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92"/>
      <c r="I7" s="426"/>
      <c r="J7" s="396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59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59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59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82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82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82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98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82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98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82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82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82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82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173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82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174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82" t="s">
        <v>12</v>
      </c>
      <c r="H49" s="38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82" t="s">
        <v>13</v>
      </c>
      <c r="H50" s="38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82" t="s">
        <v>14</v>
      </c>
      <c r="H51" s="38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82" t="s">
        <v>15</v>
      </c>
      <c r="H52" s="38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82" t="s">
        <v>16</v>
      </c>
      <c r="H53" s="38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82" t="s">
        <v>5</v>
      </c>
      <c r="H54" s="38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82" t="s">
        <v>32</v>
      </c>
      <c r="H55" s="38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7" activePane="bottomLeft" state="frozen"/>
      <selection pane="bottomLeft" activeCell="D27" sqref="D27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28" t="s">
        <v>49</v>
      </c>
      <c r="B1" s="428"/>
      <c r="C1" s="428"/>
    </row>
    <row r="2" spans="1:5" ht="15" customHeight="1" x14ac:dyDescent="0.25">
      <c r="A2" s="428"/>
      <c r="B2" s="428"/>
      <c r="C2" s="428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142</v>
      </c>
      <c r="C4" s="270" t="s">
        <v>143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43353</v>
      </c>
      <c r="C5" s="281">
        <f>'Taufik ST'!I2</f>
        <v>5055664</v>
      </c>
      <c r="E5" s="289" t="s">
        <v>151</v>
      </c>
    </row>
    <row r="6" spans="1:5" s="267" customFormat="1" ht="18.75" customHeight="1" x14ac:dyDescent="0.25">
      <c r="A6" s="185" t="s">
        <v>64</v>
      </c>
      <c r="B6" s="184">
        <v>43353</v>
      </c>
      <c r="C6" s="281">
        <f>'Indra Fashion'!I2</f>
        <v>1716375</v>
      </c>
      <c r="E6" s="289" t="s">
        <v>152</v>
      </c>
    </row>
    <row r="7" spans="1:5" s="267" customFormat="1" ht="18.75" customHeight="1" x14ac:dyDescent="0.25">
      <c r="A7" s="185" t="s">
        <v>65</v>
      </c>
      <c r="B7" s="184">
        <v>43358</v>
      </c>
      <c r="C7" s="281">
        <f>Atlantis!I2</f>
        <v>1073980</v>
      </c>
      <c r="E7" s="289" t="s">
        <v>150</v>
      </c>
    </row>
    <row r="8" spans="1:5" s="267" customFormat="1" ht="18.75" customHeight="1" x14ac:dyDescent="0.25">
      <c r="A8" s="185" t="s">
        <v>51</v>
      </c>
      <c r="B8" s="184">
        <v>43358</v>
      </c>
      <c r="C8" s="281">
        <f>Bandros!I2</f>
        <v>4271226</v>
      </c>
      <c r="E8" s="289" t="s">
        <v>153</v>
      </c>
    </row>
    <row r="9" spans="1:5" s="267" customFormat="1" ht="18.75" customHeight="1" x14ac:dyDescent="0.25">
      <c r="A9" s="185" t="s">
        <v>183</v>
      </c>
      <c r="B9" s="184">
        <f>Bentang!A35</f>
        <v>43335</v>
      </c>
      <c r="C9" s="281">
        <f>Bentang!I2</f>
        <v>7097400</v>
      </c>
      <c r="E9" s="289" t="s">
        <v>184</v>
      </c>
    </row>
    <row r="10" spans="1:5" s="267" customFormat="1" ht="18.75" customHeight="1" x14ac:dyDescent="0.25">
      <c r="A10" s="185" t="s">
        <v>186</v>
      </c>
      <c r="B10" s="184">
        <v>43310</v>
      </c>
      <c r="C10" s="281">
        <v>0</v>
      </c>
      <c r="E10" s="289" t="s">
        <v>189</v>
      </c>
    </row>
    <row r="11" spans="1:5" s="267" customFormat="1" ht="18.75" customHeight="1" x14ac:dyDescent="0.25">
      <c r="A11" s="185" t="s">
        <v>188</v>
      </c>
      <c r="B11" s="184" t="s">
        <v>40</v>
      </c>
      <c r="C11" s="281">
        <f>ESP!I2</f>
        <v>-8</v>
      </c>
      <c r="E11" s="289"/>
    </row>
    <row r="12" spans="1:5" s="267" customFormat="1" ht="18.75" customHeight="1" x14ac:dyDescent="0.25">
      <c r="A12" s="185" t="s">
        <v>203</v>
      </c>
      <c r="B12" s="184">
        <v>43358</v>
      </c>
      <c r="C12" s="281">
        <f>Yuan!I2</f>
        <v>858376</v>
      </c>
      <c r="E12" s="289" t="s">
        <v>189</v>
      </c>
    </row>
    <row r="13" spans="1:5" s="267" customFormat="1" ht="18.75" customHeight="1" x14ac:dyDescent="0.25">
      <c r="A13" s="185" t="s">
        <v>52</v>
      </c>
      <c r="B13" s="184">
        <v>43356</v>
      </c>
      <c r="C13" s="281">
        <f>Yanyan!I2</f>
        <v>99313</v>
      </c>
      <c r="E13" s="289" t="s">
        <v>155</v>
      </c>
    </row>
    <row r="14" spans="1:5" s="267" customFormat="1" ht="18.75" customHeight="1" x14ac:dyDescent="0.25">
      <c r="A14" s="185" t="s">
        <v>144</v>
      </c>
      <c r="B14" s="184">
        <f>Imas!A29</f>
        <v>42667</v>
      </c>
      <c r="C14" s="281">
        <f>Imas!I2</f>
        <v>3266276</v>
      </c>
      <c r="E14" s="289" t="s">
        <v>156</v>
      </c>
    </row>
    <row r="15" spans="1:5" s="267" customFormat="1" ht="18.75" customHeight="1" x14ac:dyDescent="0.25">
      <c r="A15" s="185" t="s">
        <v>145</v>
      </c>
      <c r="B15" s="184">
        <f>Sofya!A60</f>
        <v>42891</v>
      </c>
      <c r="C15" s="281">
        <f>Sofya!I2</f>
        <v>419663</v>
      </c>
      <c r="E15" s="289" t="s">
        <v>156</v>
      </c>
    </row>
    <row r="16" spans="1:5" s="267" customFormat="1" ht="18.75" customHeight="1" x14ac:dyDescent="0.25">
      <c r="A16" s="185" t="s">
        <v>68</v>
      </c>
      <c r="B16" s="184">
        <v>42767</v>
      </c>
      <c r="C16" s="281">
        <f>Jarkasih!J3</f>
        <v>5929850</v>
      </c>
      <c r="E16" s="289" t="s">
        <v>154</v>
      </c>
    </row>
    <row r="17" spans="1:5" s="267" customFormat="1" ht="18.75" customHeight="1" x14ac:dyDescent="0.25">
      <c r="A17" s="185" t="s">
        <v>74</v>
      </c>
      <c r="B17" s="184">
        <f>Bambang!A43</f>
        <v>42876</v>
      </c>
      <c r="C17" s="281">
        <f>Bambang!I2</f>
        <v>258363.5</v>
      </c>
      <c r="E17" s="289" t="s">
        <v>157</v>
      </c>
    </row>
    <row r="18" spans="1:5" s="267" customFormat="1" ht="18.75" customHeight="1" x14ac:dyDescent="0.25">
      <c r="A18" s="185" t="s">
        <v>75</v>
      </c>
      <c r="B18" s="184" t="s">
        <v>40</v>
      </c>
      <c r="C18" s="281">
        <v>0</v>
      </c>
      <c r="E18" s="289" t="s">
        <v>156</v>
      </c>
    </row>
    <row r="19" spans="1:5" s="267" customFormat="1" ht="18.75" customHeight="1" x14ac:dyDescent="0.25">
      <c r="A19" s="185" t="s">
        <v>87</v>
      </c>
      <c r="B19" s="184" t="s">
        <v>40</v>
      </c>
      <c r="C19" s="281">
        <f>Anip!I2</f>
        <v>0</v>
      </c>
      <c r="E19" s="289" t="s">
        <v>158</v>
      </c>
    </row>
    <row r="20" spans="1:5" s="267" customFormat="1" ht="18.75" customHeight="1" x14ac:dyDescent="0.25">
      <c r="A20" s="185" t="s">
        <v>200</v>
      </c>
      <c r="B20" s="184">
        <v>43314</v>
      </c>
      <c r="C20" s="281">
        <f>'Sale Atlantis'!I2</f>
        <v>581955</v>
      </c>
      <c r="E20" s="288"/>
    </row>
    <row r="21" spans="1:5" s="267" customFormat="1" ht="18.75" customHeight="1" x14ac:dyDescent="0.25">
      <c r="A21" s="185" t="s">
        <v>214</v>
      </c>
      <c r="B21" s="184">
        <v>43358</v>
      </c>
      <c r="C21" s="281">
        <f>'Sale ESP'!I2</f>
        <v>64575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31" t="s">
        <v>11</v>
      </c>
      <c r="B23" s="432"/>
      <c r="C23" s="429">
        <f>SUM(C5:C22)</f>
        <v>30693008.5</v>
      </c>
    </row>
    <row r="24" spans="1:5" s="267" customFormat="1" ht="15" customHeight="1" x14ac:dyDescent="0.25">
      <c r="A24" s="433"/>
      <c r="B24" s="434"/>
      <c r="C24" s="430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4"/>
  <sheetViews>
    <sheetView zoomScaleNormal="100" workbookViewId="0">
      <pane ySplit="6" topLeftCell="A25" activePane="bottomLeft" state="frozen"/>
      <selection pane="bottomLeft" activeCell="G31" sqref="G3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00" t="s">
        <v>22</v>
      </c>
      <c r="G1" s="400"/>
      <c r="H1" s="400"/>
      <c r="I1" s="326" t="s">
        <v>27</v>
      </c>
      <c r="J1" s="324"/>
      <c r="L1" s="327">
        <f>SUM(D7:D36)</f>
        <v>8780632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00" t="s">
        <v>21</v>
      </c>
      <c r="G2" s="400"/>
      <c r="H2" s="400"/>
      <c r="I2" s="326">
        <f>J653*-1</f>
        <v>8301044</v>
      </c>
      <c r="J2" s="324"/>
      <c r="L2" s="327">
        <f>SUM(G7:G37)</f>
        <v>479588</v>
      </c>
      <c r="O2" s="233" t="s">
        <v>198</v>
      </c>
    </row>
    <row r="3" spans="1:16" x14ac:dyDescent="0.25">
      <c r="L3" s="327">
        <f>L1-L2</f>
        <v>8301044</v>
      </c>
      <c r="M3" s="327">
        <v>794325</v>
      </c>
    </row>
    <row r="4" spans="1:16" ht="19.5" x14ac:dyDescent="0.25">
      <c r="A4" s="401"/>
      <c r="B4" s="402"/>
      <c r="C4" s="402"/>
      <c r="D4" s="402"/>
      <c r="E4" s="402"/>
      <c r="F4" s="402"/>
      <c r="G4" s="402"/>
      <c r="H4" s="402"/>
      <c r="I4" s="402"/>
      <c r="J4" s="403"/>
    </row>
    <row r="5" spans="1:16" x14ac:dyDescent="0.25">
      <c r="A5" s="404" t="s">
        <v>2</v>
      </c>
      <c r="B5" s="406" t="s">
        <v>3</v>
      </c>
      <c r="C5" s="407"/>
      <c r="D5" s="407"/>
      <c r="E5" s="407"/>
      <c r="F5" s="407"/>
      <c r="G5" s="408"/>
      <c r="H5" s="409" t="s">
        <v>4</v>
      </c>
      <c r="I5" s="411" t="s">
        <v>5</v>
      </c>
      <c r="J5" s="413" t="s">
        <v>6</v>
      </c>
    </row>
    <row r="6" spans="1:16" x14ac:dyDescent="0.25">
      <c r="A6" s="405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10"/>
      <c r="I6" s="412"/>
      <c r="J6" s="414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43328</v>
      </c>
      <c r="B19" s="340">
        <v>180172644</v>
      </c>
      <c r="C19" s="341">
        <v>1</v>
      </c>
      <c r="D19" s="342">
        <v>41125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180172586</v>
      </c>
      <c r="C20" s="341">
        <v>8</v>
      </c>
      <c r="D20" s="342">
        <v>891888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180173302</v>
      </c>
      <c r="C28" s="341">
        <v>2</v>
      </c>
      <c r="D28" s="342">
        <v>134050</v>
      </c>
      <c r="E28" s="343">
        <v>180045004</v>
      </c>
      <c r="F28" s="341">
        <v>1</v>
      </c>
      <c r="G28" s="342">
        <v>105963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180173305</v>
      </c>
      <c r="C29" s="341">
        <v>1</v>
      </c>
      <c r="D29" s="342">
        <v>86450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180173326</v>
      </c>
      <c r="C30" s="341">
        <v>6</v>
      </c>
      <c r="D30" s="342">
        <v>645138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180173368</v>
      </c>
      <c r="C31" s="341">
        <v>1</v>
      </c>
      <c r="D31" s="342">
        <v>96338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180173412</v>
      </c>
      <c r="C32" s="341">
        <v>4</v>
      </c>
      <c r="D32" s="342">
        <v>387625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180173461</v>
      </c>
      <c r="C33" s="341">
        <v>1</v>
      </c>
      <c r="D33" s="342">
        <v>72188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180173519</v>
      </c>
      <c r="C34" s="341">
        <v>2</v>
      </c>
      <c r="D34" s="342">
        <v>219713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180173635</v>
      </c>
      <c r="C35" s="341">
        <v>3</v>
      </c>
      <c r="D35" s="342">
        <v>288575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180173707</v>
      </c>
      <c r="C36" s="341">
        <v>1</v>
      </c>
      <c r="D36" s="342">
        <v>102375</v>
      </c>
      <c r="E36" s="343">
        <v>180045054</v>
      </c>
      <c r="F36" s="341">
        <v>1</v>
      </c>
      <c r="G36" s="342">
        <v>86450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>
        <v>180045067</v>
      </c>
      <c r="F37" s="341">
        <v>3</v>
      </c>
      <c r="G37" s="342">
        <v>287175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89</v>
      </c>
      <c r="D645" s="370">
        <f>SUM(D7:D644)</f>
        <v>8780632</v>
      </c>
      <c r="E645" s="368" t="s">
        <v>11</v>
      </c>
      <c r="F645" s="369">
        <f>SUM(F7:F644)</f>
        <v>5</v>
      </c>
      <c r="G645" s="370">
        <f>SUM(G7:G644)</f>
        <v>479588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15" t="s">
        <v>12</v>
      </c>
      <c r="H647" s="415"/>
      <c r="I647" s="344"/>
      <c r="J647" s="373">
        <f>SUM(D7:D644)</f>
        <v>8780632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399" t="s">
        <v>13</v>
      </c>
      <c r="H648" s="399"/>
      <c r="I648" s="350"/>
      <c r="J648" s="356">
        <f>SUM(G7:G644)</f>
        <v>479588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399" t="s">
        <v>14</v>
      </c>
      <c r="H649" s="399"/>
      <c r="I649" s="358"/>
      <c r="J649" s="359">
        <f>J647-J648</f>
        <v>8301044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399" t="s">
        <v>15</v>
      </c>
      <c r="H650" s="399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399" t="s">
        <v>16</v>
      </c>
      <c r="H651" s="399"/>
      <c r="I651" s="350"/>
      <c r="J651" s="356">
        <f>J649+J650</f>
        <v>8301044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399" t="s">
        <v>5</v>
      </c>
      <c r="H652" s="399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399" t="s">
        <v>32</v>
      </c>
      <c r="H653" s="399"/>
      <c r="I653" s="347" t="str">
        <f>IF(J653&gt;0,"SALDO",IF(J653&lt;0,"PIUTANG",IF(J653=0,"LUNAS")))</f>
        <v>PIUTANG</v>
      </c>
      <c r="J653" s="356">
        <f>J652-J651</f>
        <v>-8301044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98"/>
  <sheetViews>
    <sheetView workbookViewId="0">
      <pane ySplit="7" topLeftCell="A179" activePane="bottomLeft" state="frozen"/>
      <selection pane="bottomLeft" activeCell="M184" sqref="M18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83" t="s">
        <v>22</v>
      </c>
      <c r="G1" s="383"/>
      <c r="H1" s="383"/>
      <c r="I1" s="42" t="s">
        <v>20</v>
      </c>
      <c r="J1" s="20"/>
      <c r="L1" s="277">
        <f>SUM(D176:D179)</f>
        <v>860477</v>
      </c>
      <c r="M1" s="219">
        <v>0</v>
      </c>
      <c r="N1" s="219">
        <v>132213</v>
      </c>
      <c r="O1" s="219">
        <f>L2+N1</f>
        <v>445376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83" t="s">
        <v>21</v>
      </c>
      <c r="G2" s="383"/>
      <c r="H2" s="383"/>
      <c r="I2" s="38">
        <f>J198*-1</f>
        <v>1716375</v>
      </c>
      <c r="J2" s="20"/>
      <c r="L2" s="277">
        <f>SUM(G176:G179)</f>
        <v>313163</v>
      </c>
      <c r="M2" s="219">
        <v>0</v>
      </c>
    </row>
    <row r="3" spans="1:18" s="233" customFormat="1" x14ac:dyDescent="0.25">
      <c r="A3" s="218" t="s">
        <v>115</v>
      </c>
      <c r="B3" s="218"/>
      <c r="C3" s="221" t="s">
        <v>175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547314</v>
      </c>
      <c r="M3" s="219">
        <f>M1-M2</f>
        <v>0</v>
      </c>
      <c r="N3" s="219"/>
      <c r="O3" s="219"/>
      <c r="P3" s="219"/>
      <c r="Q3" s="219"/>
      <c r="R3" s="219"/>
    </row>
    <row r="5" spans="1:18" ht="19.5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</row>
    <row r="6" spans="1:18" x14ac:dyDescent="0.25">
      <c r="A6" s="389" t="s">
        <v>2</v>
      </c>
      <c r="B6" s="386" t="s">
        <v>3</v>
      </c>
      <c r="C6" s="386"/>
      <c r="D6" s="386"/>
      <c r="E6" s="386"/>
      <c r="F6" s="386"/>
      <c r="G6" s="386"/>
      <c r="H6" s="390" t="s">
        <v>4</v>
      </c>
      <c r="I6" s="387" t="s">
        <v>5</v>
      </c>
      <c r="J6" s="388" t="s">
        <v>6</v>
      </c>
    </row>
    <row r="7" spans="1:18" x14ac:dyDescent="0.25">
      <c r="A7" s="38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90"/>
      <c r="I7" s="387"/>
      <c r="J7" s="388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180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180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59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1">
        <v>43325</v>
      </c>
      <c r="B168" s="242">
        <v>180172325</v>
      </c>
      <c r="C168" s="247">
        <v>1</v>
      </c>
      <c r="D168" s="246">
        <v>116025</v>
      </c>
      <c r="E168" s="244">
        <v>180044821</v>
      </c>
      <c r="F168" s="247">
        <v>1</v>
      </c>
      <c r="G168" s="246">
        <v>93100</v>
      </c>
      <c r="H168" s="245"/>
      <c r="I168" s="245"/>
      <c r="J168" s="24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1">
        <v>43327</v>
      </c>
      <c r="B169" s="242">
        <v>180172520</v>
      </c>
      <c r="C169" s="247">
        <v>2</v>
      </c>
      <c r="D169" s="246">
        <v>163713</v>
      </c>
      <c r="E169" s="244">
        <v>180044854</v>
      </c>
      <c r="F169" s="247">
        <v>1</v>
      </c>
      <c r="G169" s="246">
        <v>97038</v>
      </c>
      <c r="H169" s="245"/>
      <c r="I169" s="245"/>
      <c r="J169" s="24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1">
        <v>43330</v>
      </c>
      <c r="B170" s="242">
        <v>180172739</v>
      </c>
      <c r="C170" s="247">
        <v>4</v>
      </c>
      <c r="D170" s="246">
        <v>366275</v>
      </c>
      <c r="E170" s="244">
        <v>180044895</v>
      </c>
      <c r="F170" s="247">
        <v>1</v>
      </c>
      <c r="G170" s="246">
        <v>164675</v>
      </c>
      <c r="H170" s="245"/>
      <c r="I170" s="245"/>
      <c r="J170" s="24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1">
        <v>43332</v>
      </c>
      <c r="B171" s="242">
        <v>180172907</v>
      </c>
      <c r="C171" s="247">
        <v>6</v>
      </c>
      <c r="D171" s="246">
        <v>616438</v>
      </c>
      <c r="E171" s="244"/>
      <c r="F171" s="247"/>
      <c r="G171" s="246"/>
      <c r="H171" s="245"/>
      <c r="I171" s="245"/>
      <c r="J171" s="24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1">
        <v>43333</v>
      </c>
      <c r="B172" s="242">
        <v>180172982</v>
      </c>
      <c r="C172" s="247">
        <v>2</v>
      </c>
      <c r="D172" s="246">
        <v>177100</v>
      </c>
      <c r="E172" s="244"/>
      <c r="F172" s="247"/>
      <c r="G172" s="246"/>
      <c r="H172" s="245"/>
      <c r="I172" s="245"/>
      <c r="J172" s="24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1">
        <v>43333</v>
      </c>
      <c r="B173" s="242">
        <v>180172988</v>
      </c>
      <c r="C173" s="247">
        <v>1</v>
      </c>
      <c r="D173" s="246">
        <v>99050</v>
      </c>
      <c r="E173" s="244"/>
      <c r="F173" s="247"/>
      <c r="G173" s="246"/>
      <c r="H173" s="245"/>
      <c r="I173" s="245"/>
      <c r="J173" s="24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1">
        <v>43335</v>
      </c>
      <c r="B174" s="242">
        <v>180173068</v>
      </c>
      <c r="C174" s="247">
        <v>3</v>
      </c>
      <c r="D174" s="246">
        <v>310625</v>
      </c>
      <c r="E174" s="244"/>
      <c r="F174" s="247"/>
      <c r="G174" s="246"/>
      <c r="H174" s="245"/>
      <c r="I174" s="245"/>
      <c r="J174" s="24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1">
        <v>43337</v>
      </c>
      <c r="B175" s="242">
        <v>180173213</v>
      </c>
      <c r="C175" s="247">
        <v>2</v>
      </c>
      <c r="D175" s="246">
        <v>228550</v>
      </c>
      <c r="E175" s="244">
        <v>180044982</v>
      </c>
      <c r="F175" s="247">
        <v>2</v>
      </c>
      <c r="G175" s="246">
        <v>137638</v>
      </c>
      <c r="H175" s="245"/>
      <c r="I175" s="245">
        <v>1714536</v>
      </c>
      <c r="J175" s="246" t="s">
        <v>17</v>
      </c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1">
        <v>43339</v>
      </c>
      <c r="B176" s="242">
        <v>180173358</v>
      </c>
      <c r="C176" s="247">
        <v>3</v>
      </c>
      <c r="D176" s="246">
        <v>289538</v>
      </c>
      <c r="E176" s="244">
        <v>180045010</v>
      </c>
      <c r="F176" s="247">
        <v>1</v>
      </c>
      <c r="G176" s="246">
        <v>97038</v>
      </c>
      <c r="H176" s="245"/>
      <c r="I176" s="245"/>
      <c r="J176" s="246"/>
      <c r="K176" s="219"/>
      <c r="L176" s="219"/>
      <c r="M176" s="219"/>
      <c r="N176" s="219"/>
      <c r="O176" s="219"/>
      <c r="P176" s="219"/>
      <c r="Q176" s="219"/>
      <c r="R176" s="219"/>
    </row>
    <row r="177" spans="1:18" s="233" customFormat="1" ht="15.75" customHeight="1" x14ac:dyDescent="0.25">
      <c r="A177" s="161">
        <v>43340</v>
      </c>
      <c r="B177" s="242">
        <v>180173469</v>
      </c>
      <c r="C177" s="247">
        <v>2</v>
      </c>
      <c r="D177" s="246">
        <v>230913</v>
      </c>
      <c r="E177" s="244"/>
      <c r="F177" s="247"/>
      <c r="G177" s="246"/>
      <c r="H177" s="245"/>
      <c r="I177" s="245"/>
      <c r="J177" s="246"/>
      <c r="K177" s="219"/>
      <c r="L177" s="219"/>
      <c r="M177" s="219"/>
      <c r="N177" s="219"/>
      <c r="O177" s="219"/>
      <c r="P177" s="219"/>
      <c r="Q177" s="219"/>
      <c r="R177" s="219"/>
    </row>
    <row r="178" spans="1:18" s="233" customFormat="1" ht="15.75" customHeight="1" x14ac:dyDescent="0.25">
      <c r="A178" s="161">
        <v>43342</v>
      </c>
      <c r="B178" s="242">
        <v>180173627</v>
      </c>
      <c r="C178" s="247">
        <v>2</v>
      </c>
      <c r="D178" s="246">
        <v>229863</v>
      </c>
      <c r="E178" s="244"/>
      <c r="F178" s="247"/>
      <c r="G178" s="246"/>
      <c r="H178" s="245"/>
      <c r="I178" s="245"/>
      <c r="J178" s="246"/>
      <c r="K178" s="219"/>
      <c r="L178" s="219"/>
      <c r="M178" s="219"/>
      <c r="N178" s="219"/>
      <c r="O178" s="219"/>
      <c r="P178" s="219"/>
      <c r="Q178" s="219"/>
      <c r="R178" s="219"/>
    </row>
    <row r="179" spans="1:18" s="233" customFormat="1" ht="15.75" customHeight="1" x14ac:dyDescent="0.25">
      <c r="A179" s="161">
        <v>43344</v>
      </c>
      <c r="B179" s="242">
        <v>180173769</v>
      </c>
      <c r="C179" s="247">
        <v>1</v>
      </c>
      <c r="D179" s="246">
        <v>110163</v>
      </c>
      <c r="E179" s="244">
        <v>180045077</v>
      </c>
      <c r="F179" s="247">
        <v>2</v>
      </c>
      <c r="G179" s="246">
        <v>216125</v>
      </c>
      <c r="H179" s="245"/>
      <c r="I179" s="245"/>
      <c r="J179" s="246"/>
      <c r="K179" s="219"/>
      <c r="L179" s="219"/>
      <c r="M179" s="219"/>
      <c r="N179" s="219"/>
      <c r="O179" s="219"/>
      <c r="P179" s="219"/>
      <c r="Q179" s="219"/>
      <c r="R179" s="219"/>
    </row>
    <row r="180" spans="1:18" s="233" customFormat="1" ht="15.75" customHeight="1" x14ac:dyDescent="0.25">
      <c r="A180" s="161">
        <v>43347</v>
      </c>
      <c r="B180" s="242">
        <v>180174038</v>
      </c>
      <c r="C180" s="247">
        <v>2</v>
      </c>
      <c r="D180" s="246">
        <v>297063</v>
      </c>
      <c r="E180" s="244"/>
      <c r="F180" s="247"/>
      <c r="G180" s="246"/>
      <c r="H180" s="245"/>
      <c r="I180" s="245"/>
      <c r="J180" s="246"/>
      <c r="K180" s="219"/>
      <c r="L180" s="219"/>
      <c r="M180" s="219"/>
      <c r="N180" s="219"/>
      <c r="O180" s="219"/>
      <c r="P180" s="219"/>
      <c r="Q180" s="219"/>
      <c r="R180" s="219"/>
    </row>
    <row r="181" spans="1:18" s="233" customFormat="1" ht="15.75" customHeight="1" x14ac:dyDescent="0.25">
      <c r="A181" s="161">
        <v>43349</v>
      </c>
      <c r="B181" s="242">
        <v>180174219</v>
      </c>
      <c r="C181" s="247">
        <v>4</v>
      </c>
      <c r="D181" s="246">
        <v>436450</v>
      </c>
      <c r="E181" s="244"/>
      <c r="F181" s="247"/>
      <c r="G181" s="246"/>
      <c r="H181" s="245"/>
      <c r="I181" s="245"/>
      <c r="J181" s="246"/>
      <c r="K181" s="219"/>
      <c r="L181" s="219"/>
      <c r="M181" s="219"/>
      <c r="N181" s="219"/>
      <c r="O181" s="219"/>
      <c r="P181" s="219"/>
      <c r="Q181" s="219"/>
      <c r="R181" s="219"/>
    </row>
    <row r="182" spans="1:18" s="233" customFormat="1" ht="15.75" customHeight="1" x14ac:dyDescent="0.25">
      <c r="A182" s="161">
        <v>43350</v>
      </c>
      <c r="B182" s="242">
        <v>180174310</v>
      </c>
      <c r="C182" s="247">
        <v>1</v>
      </c>
      <c r="D182" s="246">
        <v>105088</v>
      </c>
      <c r="E182" s="244"/>
      <c r="F182" s="247"/>
      <c r="G182" s="246"/>
      <c r="H182" s="245"/>
      <c r="I182" s="245">
        <v>1253702</v>
      </c>
      <c r="J182" s="246" t="s">
        <v>17</v>
      </c>
      <c r="K182" s="219"/>
      <c r="L182" s="219"/>
      <c r="M182" s="219"/>
      <c r="N182" s="219"/>
      <c r="O182" s="219"/>
      <c r="P182" s="219"/>
      <c r="Q182" s="219"/>
      <c r="R182" s="219"/>
    </row>
    <row r="183" spans="1:18" s="233" customFormat="1" ht="15.75" customHeight="1" x14ac:dyDescent="0.25">
      <c r="A183" s="162">
        <v>43353</v>
      </c>
      <c r="B183" s="234">
        <v>180174542</v>
      </c>
      <c r="C183" s="240">
        <v>2</v>
      </c>
      <c r="D183" s="236">
        <v>199675</v>
      </c>
      <c r="E183" s="237">
        <v>180045222</v>
      </c>
      <c r="F183" s="240">
        <v>1</v>
      </c>
      <c r="G183" s="236">
        <v>105088</v>
      </c>
      <c r="H183" s="239"/>
      <c r="I183" s="239"/>
      <c r="J183" s="236"/>
      <c r="K183" s="219"/>
      <c r="L183" s="219"/>
      <c r="M183" s="219"/>
      <c r="N183" s="219"/>
      <c r="O183" s="219"/>
      <c r="P183" s="219"/>
      <c r="Q183" s="219"/>
      <c r="R183" s="219"/>
    </row>
    <row r="184" spans="1:18" s="233" customFormat="1" ht="15.75" customHeight="1" x14ac:dyDescent="0.25">
      <c r="A184" s="162">
        <v>43353</v>
      </c>
      <c r="B184" s="234">
        <v>180174554</v>
      </c>
      <c r="C184" s="240">
        <v>2</v>
      </c>
      <c r="D184" s="236">
        <v>273000</v>
      </c>
      <c r="E184" s="237"/>
      <c r="F184" s="240"/>
      <c r="G184" s="236"/>
      <c r="H184" s="239"/>
      <c r="I184" s="239"/>
      <c r="J184" s="236"/>
      <c r="K184" s="219"/>
      <c r="L184" s="219"/>
      <c r="M184" s="219"/>
      <c r="N184" s="219"/>
      <c r="O184" s="219"/>
      <c r="P184" s="219"/>
      <c r="Q184" s="219"/>
      <c r="R184" s="219"/>
    </row>
    <row r="185" spans="1:18" s="233" customFormat="1" ht="15.75" customHeight="1" x14ac:dyDescent="0.25">
      <c r="A185" s="162">
        <v>43355</v>
      </c>
      <c r="B185" s="234">
        <v>180174702</v>
      </c>
      <c r="C185" s="240">
        <v>6</v>
      </c>
      <c r="D185" s="236">
        <v>697113</v>
      </c>
      <c r="E185" s="237"/>
      <c r="F185" s="240"/>
      <c r="G185" s="236"/>
      <c r="H185" s="239"/>
      <c r="I185" s="239"/>
      <c r="J185" s="236"/>
      <c r="K185" s="219"/>
      <c r="L185" s="219"/>
      <c r="M185" s="219"/>
      <c r="N185" s="219"/>
      <c r="O185" s="219"/>
      <c r="P185" s="219"/>
      <c r="Q185" s="219"/>
      <c r="R185" s="219"/>
    </row>
    <row r="186" spans="1:18" s="233" customFormat="1" ht="15.75" customHeight="1" x14ac:dyDescent="0.25">
      <c r="A186" s="162">
        <v>43356</v>
      </c>
      <c r="B186" s="234">
        <v>180174776</v>
      </c>
      <c r="C186" s="240">
        <v>1</v>
      </c>
      <c r="D186" s="236">
        <v>102025</v>
      </c>
      <c r="E186" s="237"/>
      <c r="F186" s="240"/>
      <c r="G186" s="236"/>
      <c r="H186" s="239"/>
      <c r="I186" s="239"/>
      <c r="J186" s="236"/>
      <c r="K186" s="219"/>
      <c r="L186" s="219"/>
      <c r="M186" s="219"/>
      <c r="N186" s="219"/>
      <c r="O186" s="219"/>
      <c r="P186" s="219"/>
      <c r="Q186" s="219"/>
      <c r="R186" s="219"/>
    </row>
    <row r="187" spans="1:18" s="233" customFormat="1" ht="15.75" customHeight="1" x14ac:dyDescent="0.25">
      <c r="A187" s="162">
        <v>43357</v>
      </c>
      <c r="B187" s="234">
        <v>180174878</v>
      </c>
      <c r="C187" s="240">
        <v>5</v>
      </c>
      <c r="D187" s="236">
        <v>549650</v>
      </c>
      <c r="E187" s="237"/>
      <c r="F187" s="240"/>
      <c r="G187" s="236"/>
      <c r="H187" s="239"/>
      <c r="I187" s="239"/>
      <c r="J187" s="236"/>
      <c r="K187" s="219"/>
      <c r="L187" s="219"/>
      <c r="M187" s="219"/>
      <c r="N187" s="219"/>
      <c r="O187" s="219"/>
      <c r="P187" s="219"/>
      <c r="Q187" s="219"/>
      <c r="R187" s="219"/>
    </row>
    <row r="188" spans="1:18" s="233" customFormat="1" ht="15.75" customHeight="1" x14ac:dyDescent="0.25">
      <c r="A188" s="162"/>
      <c r="B188" s="234"/>
      <c r="C188" s="240"/>
      <c r="D188" s="236"/>
      <c r="E188" s="237"/>
      <c r="F188" s="240"/>
      <c r="G188" s="236"/>
      <c r="H188" s="239"/>
      <c r="I188" s="239"/>
      <c r="J188" s="236"/>
      <c r="K188" s="219"/>
      <c r="L188" s="219"/>
      <c r="M188" s="219"/>
      <c r="N188" s="219"/>
      <c r="O188" s="219"/>
      <c r="P188" s="219"/>
      <c r="Q188" s="219"/>
      <c r="R188" s="219"/>
    </row>
    <row r="189" spans="1:18" x14ac:dyDescent="0.25">
      <c r="A189" s="162"/>
      <c r="B189" s="3"/>
      <c r="C189" s="40"/>
      <c r="D189" s="6"/>
      <c r="E189" s="7"/>
      <c r="F189" s="40"/>
      <c r="G189" s="6"/>
      <c r="H189" s="39"/>
      <c r="I189" s="39"/>
      <c r="J189" s="6"/>
    </row>
    <row r="190" spans="1:18" x14ac:dyDescent="0.25">
      <c r="A190" s="162"/>
      <c r="B190" s="8" t="s">
        <v>11</v>
      </c>
      <c r="C190" s="77">
        <f>SUM(C8:C189)</f>
        <v>1010</v>
      </c>
      <c r="D190" s="9">
        <f>SUM(D8:D189)</f>
        <v>109456216</v>
      </c>
      <c r="E190" s="8" t="s">
        <v>11</v>
      </c>
      <c r="F190" s="77">
        <f>SUM(F8:F189)</f>
        <v>87</v>
      </c>
      <c r="G190" s="5">
        <f>SUM(G8:G189)</f>
        <v>19033751</v>
      </c>
      <c r="H190" s="40">
        <f>SUM(H8:H189)</f>
        <v>0</v>
      </c>
      <c r="I190" s="40">
        <f>SUM(I8:I189)</f>
        <v>88706090</v>
      </c>
      <c r="J190" s="5"/>
    </row>
    <row r="191" spans="1:18" x14ac:dyDescent="0.25">
      <c r="A191" s="162"/>
      <c r="B191" s="8"/>
      <c r="C191" s="77"/>
      <c r="D191" s="9"/>
      <c r="E191" s="8"/>
      <c r="F191" s="77"/>
      <c r="G191" s="5"/>
      <c r="H191" s="40"/>
      <c r="I191" s="40"/>
      <c r="J191" s="5"/>
    </row>
    <row r="192" spans="1:18" x14ac:dyDescent="0.25">
      <c r="A192" s="163"/>
      <c r="B192" s="11"/>
      <c r="C192" s="40"/>
      <c r="D192" s="6"/>
      <c r="E192" s="8"/>
      <c r="F192" s="40"/>
      <c r="G192" s="382" t="s">
        <v>12</v>
      </c>
      <c r="H192" s="382"/>
      <c r="I192" s="39"/>
      <c r="J192" s="13">
        <f>SUM(D8:D189)</f>
        <v>109456216</v>
      </c>
    </row>
    <row r="193" spans="1:10" x14ac:dyDescent="0.25">
      <c r="A193" s="162"/>
      <c r="B193" s="3"/>
      <c r="C193" s="40"/>
      <c r="D193" s="6"/>
      <c r="E193" s="7"/>
      <c r="F193" s="40"/>
      <c r="G193" s="382" t="s">
        <v>13</v>
      </c>
      <c r="H193" s="382"/>
      <c r="I193" s="39"/>
      <c r="J193" s="13">
        <f>SUM(G8:G189)</f>
        <v>19033751</v>
      </c>
    </row>
    <row r="194" spans="1:10" x14ac:dyDescent="0.25">
      <c r="A194" s="164"/>
      <c r="B194" s="7"/>
      <c r="C194" s="40"/>
      <c r="D194" s="6"/>
      <c r="E194" s="7"/>
      <c r="F194" s="40"/>
      <c r="G194" s="382" t="s">
        <v>14</v>
      </c>
      <c r="H194" s="382"/>
      <c r="I194" s="41"/>
      <c r="J194" s="15">
        <f>J192-J193</f>
        <v>90422465</v>
      </c>
    </row>
    <row r="195" spans="1:10" x14ac:dyDescent="0.25">
      <c r="A195" s="162"/>
      <c r="B195" s="16"/>
      <c r="C195" s="40"/>
      <c r="D195" s="17"/>
      <c r="E195" s="7"/>
      <c r="F195" s="40"/>
      <c r="G195" s="382" t="s">
        <v>15</v>
      </c>
      <c r="H195" s="382"/>
      <c r="I195" s="39"/>
      <c r="J195" s="13">
        <f>SUM(H8:H189)</f>
        <v>0</v>
      </c>
    </row>
    <row r="196" spans="1:10" x14ac:dyDescent="0.25">
      <c r="A196" s="162"/>
      <c r="B196" s="16"/>
      <c r="C196" s="40"/>
      <c r="D196" s="17"/>
      <c r="E196" s="7"/>
      <c r="F196" s="40"/>
      <c r="G196" s="382" t="s">
        <v>16</v>
      </c>
      <c r="H196" s="382"/>
      <c r="I196" s="39"/>
      <c r="J196" s="13">
        <f>J194+J195</f>
        <v>90422465</v>
      </c>
    </row>
    <row r="197" spans="1:10" x14ac:dyDescent="0.25">
      <c r="A197" s="162"/>
      <c r="B197" s="16"/>
      <c r="C197" s="40"/>
      <c r="D197" s="17"/>
      <c r="E197" s="7"/>
      <c r="F197" s="40"/>
      <c r="G197" s="382" t="s">
        <v>5</v>
      </c>
      <c r="H197" s="382"/>
      <c r="I197" s="39"/>
      <c r="J197" s="13">
        <f>SUM(I8:I189)</f>
        <v>88706090</v>
      </c>
    </row>
    <row r="198" spans="1:10" x14ac:dyDescent="0.25">
      <c r="A198" s="162"/>
      <c r="B198" s="16"/>
      <c r="C198" s="40"/>
      <c r="D198" s="17"/>
      <c r="E198" s="7"/>
      <c r="F198" s="40"/>
      <c r="G198" s="382" t="s">
        <v>32</v>
      </c>
      <c r="H198" s="382"/>
      <c r="I198" s="40" t="str">
        <f>IF(J198&gt;0,"SALDO",IF(J198&lt;0,"PIUTANG",IF(J198=0,"LUNAS")))</f>
        <v>PIUTANG</v>
      </c>
      <c r="J198" s="13">
        <f>J197-J196</f>
        <v>-1716375</v>
      </c>
    </row>
  </sheetData>
  <mergeCells count="15">
    <mergeCell ref="G197:H197"/>
    <mergeCell ref="G198:H198"/>
    <mergeCell ref="G192:H192"/>
    <mergeCell ref="G193:H193"/>
    <mergeCell ref="G194:H194"/>
    <mergeCell ref="G195:H195"/>
    <mergeCell ref="G196:H196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53</v>
      </c>
      <c r="D1" s="20"/>
      <c r="E1" s="20"/>
      <c r="F1" s="383" t="s">
        <v>22</v>
      </c>
      <c r="G1" s="383"/>
      <c r="H1" s="383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83" t="s">
        <v>21</v>
      </c>
      <c r="G2" s="383"/>
      <c r="H2" s="38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115</v>
      </c>
      <c r="B3" s="218"/>
      <c r="C3" s="28" t="s">
        <v>165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2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2" x14ac:dyDescent="0.25">
      <c r="A7" s="41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92"/>
      <c r="I7" s="426"/>
      <c r="J7" s="396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82" t="s">
        <v>12</v>
      </c>
      <c r="H120" s="38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82" t="s">
        <v>13</v>
      </c>
      <c r="H121" s="38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82" t="s">
        <v>14</v>
      </c>
      <c r="H122" s="38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82" t="s">
        <v>15</v>
      </c>
      <c r="H123" s="38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82" t="s">
        <v>16</v>
      </c>
      <c r="H124" s="38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82" t="s">
        <v>5</v>
      </c>
      <c r="H125" s="38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82" t="s">
        <v>32</v>
      </c>
      <c r="H126" s="38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36" t="s">
        <v>22</v>
      </c>
      <c r="G1" s="436"/>
      <c r="H1" s="436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36" t="s">
        <v>21</v>
      </c>
      <c r="G2" s="436"/>
      <c r="H2" s="436"/>
      <c r="I2" s="135">
        <f>J95*-1</f>
        <v>-182</v>
      </c>
      <c r="J2" s="134"/>
    </row>
    <row r="3" spans="1:13" s="233" customFormat="1" x14ac:dyDescent="0.25">
      <c r="A3" s="131" t="s">
        <v>115</v>
      </c>
      <c r="B3" s="131"/>
      <c r="C3" s="132" t="s">
        <v>176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37"/>
      <c r="B5" s="437"/>
      <c r="C5" s="437"/>
      <c r="D5" s="437"/>
      <c r="E5" s="437"/>
      <c r="F5" s="437"/>
      <c r="G5" s="437"/>
      <c r="H5" s="437"/>
      <c r="I5" s="437"/>
      <c r="J5" s="437"/>
    </row>
    <row r="6" spans="1:13" x14ac:dyDescent="0.25">
      <c r="A6" s="438" t="s">
        <v>2</v>
      </c>
      <c r="B6" s="439" t="s">
        <v>3</v>
      </c>
      <c r="C6" s="439"/>
      <c r="D6" s="439"/>
      <c r="E6" s="439"/>
      <c r="F6" s="439"/>
      <c r="G6" s="439"/>
      <c r="H6" s="440" t="s">
        <v>4</v>
      </c>
      <c r="I6" s="442" t="s">
        <v>5</v>
      </c>
      <c r="J6" s="443" t="s">
        <v>6</v>
      </c>
    </row>
    <row r="7" spans="1:13" x14ac:dyDescent="0.25">
      <c r="A7" s="438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41"/>
      <c r="I7" s="442"/>
      <c r="J7" s="44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105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105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83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106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54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105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105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59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83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83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82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82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99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99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101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99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104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99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99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99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99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99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148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82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82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98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98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86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82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82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82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98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82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82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35" t="s">
        <v>12</v>
      </c>
      <c r="H89" s="435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35" t="s">
        <v>13</v>
      </c>
      <c r="H90" s="435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35" t="s">
        <v>14</v>
      </c>
      <c r="H91" s="435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35" t="s">
        <v>15</v>
      </c>
      <c r="H92" s="435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35" t="s">
        <v>16</v>
      </c>
      <c r="H93" s="435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35" t="s">
        <v>5</v>
      </c>
      <c r="H94" s="435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35" t="s">
        <v>32</v>
      </c>
      <c r="H95" s="435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163</v>
      </c>
      <c r="D1" s="20"/>
      <c r="E1" s="20"/>
      <c r="F1" s="383" t="s">
        <v>22</v>
      </c>
      <c r="G1" s="383"/>
      <c r="H1" s="38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83" t="s">
        <v>21</v>
      </c>
      <c r="G2" s="383"/>
      <c r="H2" s="38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7"/>
    </row>
    <row r="5" spans="1:15" x14ac:dyDescent="0.25">
      <c r="A5" s="418" t="s">
        <v>2</v>
      </c>
      <c r="B5" s="420" t="s">
        <v>3</v>
      </c>
      <c r="C5" s="421"/>
      <c r="D5" s="421"/>
      <c r="E5" s="421"/>
      <c r="F5" s="421"/>
      <c r="G5" s="422"/>
      <c r="H5" s="423" t="s">
        <v>4</v>
      </c>
      <c r="I5" s="425" t="s">
        <v>5</v>
      </c>
      <c r="J5" s="395" t="s">
        <v>6</v>
      </c>
    </row>
    <row r="6" spans="1:15" x14ac:dyDescent="0.25">
      <c r="A6" s="419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24"/>
      <c r="I6" s="426"/>
      <c r="J6" s="396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164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169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82" t="s">
        <v>12</v>
      </c>
      <c r="H121" s="382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82" t="s">
        <v>13</v>
      </c>
      <c r="H122" s="382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82" t="s">
        <v>14</v>
      </c>
      <c r="H123" s="382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82" t="s">
        <v>15</v>
      </c>
      <c r="H124" s="382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82" t="s">
        <v>16</v>
      </c>
      <c r="H125" s="382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82" t="s">
        <v>5</v>
      </c>
      <c r="H126" s="382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82" t="s">
        <v>32</v>
      </c>
      <c r="H127" s="38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83" t="s">
        <v>22</v>
      </c>
      <c r="G1" s="383"/>
      <c r="H1" s="383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83" t="s">
        <v>21</v>
      </c>
      <c r="G2" s="383"/>
      <c r="H2" s="383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84"/>
      <c r="B4" s="384"/>
      <c r="C4" s="384"/>
      <c r="D4" s="384"/>
      <c r="E4" s="384"/>
      <c r="F4" s="384"/>
      <c r="G4" s="384"/>
      <c r="H4" s="384"/>
      <c r="I4" s="384"/>
      <c r="J4" s="384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85" t="s">
        <v>2</v>
      </c>
      <c r="B5" s="386" t="s">
        <v>3</v>
      </c>
      <c r="C5" s="386"/>
      <c r="D5" s="386"/>
      <c r="E5" s="386"/>
      <c r="F5" s="386"/>
      <c r="G5" s="386"/>
      <c r="H5" s="386" t="s">
        <v>4</v>
      </c>
      <c r="I5" s="444" t="s">
        <v>5</v>
      </c>
      <c r="J5" s="388" t="s">
        <v>6</v>
      </c>
      <c r="L5" s="37"/>
      <c r="M5" s="37"/>
      <c r="N5" s="37"/>
      <c r="O5" s="37"/>
      <c r="P5" s="37"/>
      <c r="Q5" s="37"/>
    </row>
    <row r="6" spans="1:17" x14ac:dyDescent="0.25">
      <c r="A6" s="385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86"/>
      <c r="I6" s="444"/>
      <c r="J6" s="388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59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59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59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59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82" t="s">
        <v>12</v>
      </c>
      <c r="H31" s="38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82" t="s">
        <v>13</v>
      </c>
      <c r="H32" s="38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82" t="s">
        <v>14</v>
      </c>
      <c r="H33" s="38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82" t="s">
        <v>15</v>
      </c>
      <c r="H34" s="38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82" t="s">
        <v>16</v>
      </c>
      <c r="H35" s="38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82" t="s">
        <v>5</v>
      </c>
      <c r="H36" s="38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82" t="s">
        <v>32</v>
      </c>
      <c r="H37" s="38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83" t="s">
        <v>22</v>
      </c>
      <c r="G1" s="383"/>
      <c r="H1" s="38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83" t="s">
        <v>21</v>
      </c>
      <c r="G2" s="383"/>
      <c r="H2" s="383"/>
      <c r="I2" s="38">
        <f>J59*-1</f>
        <v>-34807202</v>
      </c>
      <c r="J2" s="20"/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7"/>
    </row>
    <row r="5" spans="1:10" x14ac:dyDescent="0.25">
      <c r="A5" s="418" t="s">
        <v>2</v>
      </c>
      <c r="B5" s="420" t="s">
        <v>3</v>
      </c>
      <c r="C5" s="421"/>
      <c r="D5" s="421"/>
      <c r="E5" s="421"/>
      <c r="F5" s="421"/>
      <c r="G5" s="422"/>
      <c r="H5" s="423" t="s">
        <v>4</v>
      </c>
      <c r="I5" s="425" t="s">
        <v>5</v>
      </c>
      <c r="J5" s="395" t="s">
        <v>6</v>
      </c>
    </row>
    <row r="6" spans="1:10" x14ac:dyDescent="0.25">
      <c r="A6" s="41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24"/>
      <c r="I6" s="426"/>
      <c r="J6" s="396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45" t="s">
        <v>80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4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45" t="s">
        <v>80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4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45" t="s">
        <v>80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4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45" t="s">
        <v>80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4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45" t="s">
        <v>80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4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45" t="s">
        <v>80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4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45" t="s">
        <v>80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4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45" t="s">
        <v>80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4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45" t="s">
        <v>79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4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45" t="s">
        <v>79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4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82" t="s">
        <v>12</v>
      </c>
      <c r="H53" s="38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82" t="s">
        <v>13</v>
      </c>
      <c r="H54" s="38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82" t="s">
        <v>14</v>
      </c>
      <c r="H55" s="38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82" t="s">
        <v>15</v>
      </c>
      <c r="H56" s="38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82" t="s">
        <v>16</v>
      </c>
      <c r="H57" s="38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82" t="s">
        <v>5</v>
      </c>
      <c r="H58" s="38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82" t="s">
        <v>32</v>
      </c>
      <c r="H59" s="38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84</v>
      </c>
      <c r="D1" s="20"/>
      <c r="E1" s="20"/>
      <c r="F1" s="383" t="s">
        <v>22</v>
      </c>
      <c r="G1" s="383"/>
      <c r="H1" s="383"/>
      <c r="I1" s="38" t="s">
        <v>76</v>
      </c>
      <c r="J1" s="20"/>
    </row>
    <row r="2" spans="1:12" x14ac:dyDescent="0.25">
      <c r="A2" s="20" t="s">
        <v>1</v>
      </c>
      <c r="B2" s="20"/>
      <c r="C2" s="197" t="s">
        <v>85</v>
      </c>
      <c r="D2" s="20"/>
      <c r="E2" s="20"/>
      <c r="F2" s="383" t="s">
        <v>21</v>
      </c>
      <c r="G2" s="383"/>
      <c r="H2" s="383"/>
      <c r="I2" s="38">
        <f>J59*-1</f>
        <v>61</v>
      </c>
      <c r="J2" s="20"/>
      <c r="L2" s="238"/>
    </row>
    <row r="3" spans="1:12" s="233" customFormat="1" x14ac:dyDescent="0.25">
      <c r="A3" s="218" t="s">
        <v>115</v>
      </c>
      <c r="B3" s="218"/>
      <c r="C3" s="197" t="s">
        <v>133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  <c r="L5" s="238"/>
    </row>
    <row r="6" spans="1:12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423" t="s">
        <v>4</v>
      </c>
      <c r="I6" s="425" t="s">
        <v>5</v>
      </c>
      <c r="J6" s="395" t="s">
        <v>6</v>
      </c>
      <c r="L6" s="238"/>
    </row>
    <row r="7" spans="1:12" x14ac:dyDescent="0.25">
      <c r="A7" s="41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24"/>
      <c r="I7" s="426"/>
      <c r="J7" s="396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86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82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82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82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82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95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95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82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95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82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82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82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95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82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95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86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82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98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82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98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86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86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82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82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82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82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77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98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98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98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98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59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82" t="s">
        <v>12</v>
      </c>
      <c r="H53" s="38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82" t="s">
        <v>13</v>
      </c>
      <c r="H54" s="38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82" t="s">
        <v>14</v>
      </c>
      <c r="H55" s="38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82" t="s">
        <v>15</v>
      </c>
      <c r="H56" s="38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82" t="s">
        <v>16</v>
      </c>
      <c r="H57" s="38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82" t="s">
        <v>5</v>
      </c>
      <c r="H58" s="38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82" t="s">
        <v>32</v>
      </c>
      <c r="H59" s="38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159</v>
      </c>
      <c r="D1" s="218"/>
      <c r="E1" s="218"/>
      <c r="F1" s="383" t="s">
        <v>22</v>
      </c>
      <c r="G1" s="383"/>
      <c r="H1" s="38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83" t="s">
        <v>21</v>
      </c>
      <c r="G2" s="383"/>
      <c r="H2" s="38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5" t="s">
        <v>2</v>
      </c>
      <c r="B6" s="386" t="s">
        <v>3</v>
      </c>
      <c r="C6" s="386"/>
      <c r="D6" s="386"/>
      <c r="E6" s="386"/>
      <c r="F6" s="386"/>
      <c r="G6" s="386"/>
      <c r="H6" s="386" t="s">
        <v>4</v>
      </c>
      <c r="I6" s="444" t="s">
        <v>5</v>
      </c>
      <c r="J6" s="388" t="s">
        <v>6</v>
      </c>
      <c r="L6" s="219"/>
      <c r="M6" s="219"/>
      <c r="N6" s="219"/>
      <c r="O6" s="219"/>
      <c r="P6" s="219"/>
      <c r="Q6" s="219"/>
    </row>
    <row r="7" spans="1:17" x14ac:dyDescent="0.25">
      <c r="A7" s="38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86"/>
      <c r="I7" s="444"/>
      <c r="J7" s="38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98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98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98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98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98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98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98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98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160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78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82" t="s">
        <v>12</v>
      </c>
      <c r="H32" s="382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82" t="s">
        <v>13</v>
      </c>
      <c r="H33" s="382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82" t="s">
        <v>14</v>
      </c>
      <c r="H34" s="382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82" t="s">
        <v>15</v>
      </c>
      <c r="H35" s="382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82" t="s">
        <v>16</v>
      </c>
      <c r="H36" s="382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82" t="s">
        <v>5</v>
      </c>
      <c r="H37" s="382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82" t="s">
        <v>32</v>
      </c>
      <c r="H38" s="382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83" t="s">
        <v>22</v>
      </c>
      <c r="G1" s="383"/>
      <c r="H1" s="383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83" t="s">
        <v>21</v>
      </c>
      <c r="G2" s="383"/>
      <c r="H2" s="383"/>
      <c r="I2" s="38">
        <f>J38*-1</f>
        <v>80589</v>
      </c>
      <c r="J2" s="20"/>
    </row>
    <row r="3" spans="1:19" s="233" customFormat="1" x14ac:dyDescent="0.25">
      <c r="A3" s="218" t="s">
        <v>115</v>
      </c>
      <c r="B3" s="218"/>
      <c r="C3" s="221" t="s">
        <v>116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84" t="s">
        <v>62</v>
      </c>
      <c r="B5" s="384"/>
      <c r="C5" s="384"/>
      <c r="D5" s="384"/>
      <c r="E5" s="384"/>
      <c r="F5" s="384"/>
      <c r="G5" s="384"/>
      <c r="H5" s="384"/>
      <c r="I5" s="384"/>
      <c r="J5" s="384"/>
    </row>
    <row r="6" spans="1:19" x14ac:dyDescent="0.25">
      <c r="A6" s="389" t="s">
        <v>2</v>
      </c>
      <c r="B6" s="386" t="s">
        <v>3</v>
      </c>
      <c r="C6" s="386"/>
      <c r="D6" s="386"/>
      <c r="E6" s="386"/>
      <c r="F6" s="386"/>
      <c r="G6" s="386"/>
      <c r="H6" s="386" t="s">
        <v>4</v>
      </c>
      <c r="I6" s="387" t="s">
        <v>5</v>
      </c>
      <c r="J6" s="388" t="s">
        <v>6</v>
      </c>
    </row>
    <row r="7" spans="1:19" x14ac:dyDescent="0.25">
      <c r="A7" s="38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6"/>
      <c r="I7" s="387"/>
      <c r="J7" s="38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82" t="s">
        <v>12</v>
      </c>
      <c r="H32" s="38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82" t="s">
        <v>13</v>
      </c>
      <c r="H33" s="38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82" t="s">
        <v>14</v>
      </c>
      <c r="H34" s="38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82" t="s">
        <v>15</v>
      </c>
      <c r="H35" s="38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82" t="s">
        <v>16</v>
      </c>
      <c r="H36" s="38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82" t="s">
        <v>5</v>
      </c>
      <c r="H37" s="38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82" t="s">
        <v>32</v>
      </c>
      <c r="H38" s="38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81</v>
      </c>
      <c r="D1" s="20"/>
      <c r="E1" s="20"/>
      <c r="F1" s="383" t="s">
        <v>22</v>
      </c>
      <c r="G1" s="383"/>
      <c r="H1" s="383"/>
      <c r="I1" s="38" t="s">
        <v>76</v>
      </c>
      <c r="J1" s="20"/>
    </row>
    <row r="2" spans="1:13" x14ac:dyDescent="0.25">
      <c r="A2" s="20" t="s">
        <v>1</v>
      </c>
      <c r="B2" s="20"/>
      <c r="C2" s="78" t="s">
        <v>70</v>
      </c>
      <c r="D2" s="20"/>
      <c r="E2" s="20"/>
      <c r="F2" s="383" t="s">
        <v>21</v>
      </c>
      <c r="G2" s="383"/>
      <c r="H2" s="38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115</v>
      </c>
      <c r="B3" s="218"/>
      <c r="C3" s="221" t="s">
        <v>129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3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3" x14ac:dyDescent="0.25">
      <c r="A7" s="41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92"/>
      <c r="I7" s="426"/>
      <c r="J7" s="396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82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82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82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82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82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98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100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82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98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98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98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98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98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98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98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98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98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98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98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77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77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98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98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82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82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98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160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160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160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160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160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160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98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160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160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160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160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160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160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160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166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166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166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167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82" t="s">
        <v>12</v>
      </c>
      <c r="H73" s="38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82" t="s">
        <v>13</v>
      </c>
      <c r="H74" s="38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82" t="s">
        <v>14</v>
      </c>
      <c r="H75" s="38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82" t="s">
        <v>15</v>
      </c>
      <c r="H76" s="38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82" t="s">
        <v>16</v>
      </c>
      <c r="H77" s="38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82" t="s">
        <v>5</v>
      </c>
      <c r="H78" s="38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82" t="s">
        <v>32</v>
      </c>
      <c r="H79" s="38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120</v>
      </c>
      <c r="G1" s="72"/>
      <c r="H1" s="72"/>
      <c r="I1" s="20" t="s">
        <v>97</v>
      </c>
    </row>
    <row r="2" spans="1:15" x14ac:dyDescent="0.25">
      <c r="A2" s="155" t="s">
        <v>1</v>
      </c>
      <c r="B2" s="22"/>
      <c r="C2" s="78" t="s">
        <v>96</v>
      </c>
      <c r="D2" s="20"/>
      <c r="E2" s="22"/>
      <c r="F2" s="383" t="s">
        <v>119</v>
      </c>
      <c r="G2" s="383"/>
      <c r="H2" s="383"/>
      <c r="I2" s="21">
        <f>J25*-1</f>
        <v>57975</v>
      </c>
    </row>
    <row r="3" spans="1:15" s="233" customFormat="1" x14ac:dyDescent="0.25">
      <c r="A3" s="218" t="s">
        <v>115</v>
      </c>
      <c r="B3" s="22"/>
      <c r="C3" s="221" t="s">
        <v>118</v>
      </c>
      <c r="D3" s="218"/>
      <c r="E3" s="22"/>
      <c r="F3" s="265" t="s">
        <v>117</v>
      </c>
      <c r="G3" s="265"/>
      <c r="H3" s="265" t="s">
        <v>121</v>
      </c>
      <c r="I3" s="21" t="s">
        <v>122</v>
      </c>
      <c r="J3" s="70"/>
    </row>
    <row r="4" spans="1:15" x14ac:dyDescent="0.25">
      <c r="L4" s="18"/>
      <c r="N4" s="18"/>
      <c r="O4" s="37"/>
    </row>
    <row r="5" spans="1:15" ht="19.5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L5" s="18"/>
      <c r="N5" s="18"/>
      <c r="O5" s="37"/>
    </row>
    <row r="6" spans="1:15" x14ac:dyDescent="0.25">
      <c r="A6" s="385" t="s">
        <v>2</v>
      </c>
      <c r="B6" s="386" t="s">
        <v>3</v>
      </c>
      <c r="C6" s="386"/>
      <c r="D6" s="386"/>
      <c r="E6" s="386"/>
      <c r="F6" s="386"/>
      <c r="G6" s="386"/>
      <c r="H6" s="448" t="s">
        <v>4</v>
      </c>
      <c r="I6" s="450" t="s">
        <v>5</v>
      </c>
      <c r="J6" s="451" t="s">
        <v>6</v>
      </c>
      <c r="L6" s="18"/>
      <c r="N6" s="18"/>
      <c r="O6" s="37"/>
    </row>
    <row r="7" spans="1:15" x14ac:dyDescent="0.25">
      <c r="A7" s="38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49"/>
      <c r="I7" s="450"/>
      <c r="J7" s="45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47" t="s">
        <v>12</v>
      </c>
      <c r="H19" s="44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47" t="s">
        <v>13</v>
      </c>
      <c r="H20" s="44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47" t="s">
        <v>14</v>
      </c>
      <c r="H21" s="44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47" t="s">
        <v>15</v>
      </c>
      <c r="H22" s="44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47" t="s">
        <v>16</v>
      </c>
      <c r="H23" s="44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47" t="s">
        <v>5</v>
      </c>
      <c r="H24" s="44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47" t="s">
        <v>32</v>
      </c>
      <c r="H25" s="44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181"/>
  <sheetViews>
    <sheetView workbookViewId="0">
      <pane ySplit="7" topLeftCell="A1158" activePane="bottomLeft" state="frozen"/>
      <selection pane="bottomLeft" activeCell="E1164" sqref="E1164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190</v>
      </c>
      <c r="D1" s="218"/>
      <c r="E1" s="22"/>
      <c r="F1" s="72" t="s">
        <v>191</v>
      </c>
      <c r="G1" s="72"/>
      <c r="H1" s="72" t="s">
        <v>192</v>
      </c>
      <c r="I1" s="42" t="s">
        <v>27</v>
      </c>
      <c r="J1" s="218"/>
      <c r="L1" s="219">
        <f>SUM(D1100:D1106)</f>
        <v>4662090</v>
      </c>
      <c r="M1" s="219">
        <f>SUM(D1107:D1114)</f>
        <v>4952239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193</v>
      </c>
      <c r="G2" s="72"/>
      <c r="H2" s="72" t="s">
        <v>192</v>
      </c>
      <c r="I2" s="220">
        <f>J1181*-1</f>
        <v>4271226</v>
      </c>
      <c r="J2" s="218"/>
      <c r="L2" s="219">
        <f>SUM(G1100:G1106)</f>
        <v>123813</v>
      </c>
      <c r="M2" s="219">
        <f>SUM(G1107:G1114)</f>
        <v>342825</v>
      </c>
    </row>
    <row r="3" spans="1:18" x14ac:dyDescent="0.25">
      <c r="A3" s="218" t="s">
        <v>115</v>
      </c>
      <c r="B3" s="218"/>
      <c r="C3" s="221" t="s">
        <v>194</v>
      </c>
      <c r="D3" s="218"/>
      <c r="E3" s="22"/>
      <c r="F3" s="319" t="s">
        <v>117</v>
      </c>
      <c r="G3" s="319"/>
      <c r="H3" s="319" t="s">
        <v>192</v>
      </c>
      <c r="I3" s="278" t="s">
        <v>195</v>
      </c>
      <c r="J3" s="218"/>
      <c r="L3" s="219">
        <f>L1-L2</f>
        <v>4538277</v>
      </c>
      <c r="M3" s="219">
        <f>M1-M2</f>
        <v>4609414</v>
      </c>
      <c r="N3" s="219">
        <f>L3+M3</f>
        <v>9147691</v>
      </c>
    </row>
    <row r="4" spans="1:18" x14ac:dyDescent="0.25">
      <c r="L4" s="233"/>
    </row>
    <row r="5" spans="1:18" ht="19.5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</row>
    <row r="6" spans="1:18" x14ac:dyDescent="0.25">
      <c r="A6" s="385" t="s">
        <v>2</v>
      </c>
      <c r="B6" s="386" t="s">
        <v>3</v>
      </c>
      <c r="C6" s="386"/>
      <c r="D6" s="386"/>
      <c r="E6" s="386"/>
      <c r="F6" s="386"/>
      <c r="G6" s="386"/>
      <c r="H6" s="391" t="s">
        <v>4</v>
      </c>
      <c r="I6" s="393" t="s">
        <v>5</v>
      </c>
      <c r="J6" s="395" t="s">
        <v>6</v>
      </c>
    </row>
    <row r="7" spans="1:18" x14ac:dyDescent="0.25">
      <c r="A7" s="385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92"/>
      <c r="I7" s="394"/>
      <c r="J7" s="396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241">
        <v>43337</v>
      </c>
      <c r="B1037" s="242">
        <v>180173173</v>
      </c>
      <c r="C1037" s="247">
        <v>4</v>
      </c>
      <c r="D1037" s="246">
        <v>434088</v>
      </c>
      <c r="E1037" s="242">
        <v>180044973</v>
      </c>
      <c r="F1037" s="247">
        <v>2</v>
      </c>
      <c r="G1037" s="246">
        <v>181475</v>
      </c>
      <c r="H1037" s="245"/>
      <c r="I1037" s="245"/>
      <c r="J1037" s="246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241">
        <v>43337</v>
      </c>
      <c r="B1038" s="242">
        <v>180173180</v>
      </c>
      <c r="C1038" s="247">
        <v>6</v>
      </c>
      <c r="D1038" s="246">
        <v>667363</v>
      </c>
      <c r="E1038" s="242"/>
      <c r="F1038" s="247"/>
      <c r="G1038" s="246"/>
      <c r="H1038" s="245"/>
      <c r="I1038" s="245"/>
      <c r="J1038" s="246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241">
        <v>43337</v>
      </c>
      <c r="B1039" s="242">
        <v>180173185</v>
      </c>
      <c r="C1039" s="247">
        <v>2</v>
      </c>
      <c r="D1039" s="246">
        <v>194075</v>
      </c>
      <c r="E1039" s="242"/>
      <c r="F1039" s="247"/>
      <c r="G1039" s="246"/>
      <c r="H1039" s="245"/>
      <c r="I1039" s="245"/>
      <c r="J1039" s="246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241">
        <v>43337</v>
      </c>
      <c r="B1040" s="242">
        <v>180173189</v>
      </c>
      <c r="C1040" s="247">
        <v>2</v>
      </c>
      <c r="D1040" s="246">
        <v>255850</v>
      </c>
      <c r="E1040" s="242"/>
      <c r="F1040" s="247"/>
      <c r="G1040" s="246"/>
      <c r="H1040" s="245"/>
      <c r="I1040" s="245"/>
      <c r="J1040" s="246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241">
        <v>43337</v>
      </c>
      <c r="B1041" s="242">
        <v>180173205</v>
      </c>
      <c r="C1041" s="247">
        <v>7</v>
      </c>
      <c r="D1041" s="246">
        <v>711025</v>
      </c>
      <c r="E1041" s="242"/>
      <c r="F1041" s="247"/>
      <c r="G1041" s="246"/>
      <c r="H1041" s="245"/>
      <c r="I1041" s="245">
        <v>2080926</v>
      </c>
      <c r="J1041" s="246" t="s">
        <v>17</v>
      </c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241">
        <v>43339</v>
      </c>
      <c r="B1042" s="242">
        <v>180173306</v>
      </c>
      <c r="C1042" s="247">
        <v>18</v>
      </c>
      <c r="D1042" s="246">
        <v>1717275</v>
      </c>
      <c r="E1042" s="242"/>
      <c r="F1042" s="247"/>
      <c r="G1042" s="246"/>
      <c r="H1042" s="245"/>
      <c r="I1042" s="245"/>
      <c r="J1042" s="246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241">
        <v>43339</v>
      </c>
      <c r="B1043" s="242">
        <v>180173313</v>
      </c>
      <c r="C1043" s="247">
        <v>18</v>
      </c>
      <c r="D1043" s="246">
        <v>1768200</v>
      </c>
      <c r="E1043" s="242"/>
      <c r="F1043" s="247"/>
      <c r="G1043" s="246"/>
      <c r="H1043" s="245"/>
      <c r="I1043" s="245"/>
      <c r="J1043" s="246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241">
        <v>43339</v>
      </c>
      <c r="B1044" s="242">
        <v>180173318</v>
      </c>
      <c r="C1044" s="247">
        <v>5</v>
      </c>
      <c r="D1044" s="246">
        <v>570063</v>
      </c>
      <c r="E1044" s="242"/>
      <c r="F1044" s="247"/>
      <c r="G1044" s="246"/>
      <c r="H1044" s="245"/>
      <c r="I1044" s="245"/>
      <c r="J1044" s="246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241">
        <v>43339</v>
      </c>
      <c r="B1045" s="242">
        <v>180173327</v>
      </c>
      <c r="C1045" s="247">
        <v>4</v>
      </c>
      <c r="D1045" s="246">
        <v>515200</v>
      </c>
      <c r="E1045" s="242"/>
      <c r="F1045" s="247"/>
      <c r="G1045" s="246"/>
      <c r="H1045" s="245"/>
      <c r="I1045" s="245"/>
      <c r="J1045" s="246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241">
        <v>43339</v>
      </c>
      <c r="B1046" s="242">
        <v>180173335</v>
      </c>
      <c r="C1046" s="247">
        <v>9</v>
      </c>
      <c r="D1046" s="246">
        <v>981138</v>
      </c>
      <c r="E1046" s="242"/>
      <c r="F1046" s="247"/>
      <c r="G1046" s="246"/>
      <c r="H1046" s="245"/>
      <c r="I1046" s="245"/>
      <c r="J1046" s="246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241">
        <v>43339</v>
      </c>
      <c r="B1047" s="242">
        <v>180173341</v>
      </c>
      <c r="C1047" s="247">
        <v>5</v>
      </c>
      <c r="D1047" s="246">
        <v>502075</v>
      </c>
      <c r="E1047" s="242"/>
      <c r="F1047" s="247"/>
      <c r="G1047" s="246"/>
      <c r="H1047" s="245"/>
      <c r="I1047" s="245"/>
      <c r="J1047" s="246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241">
        <v>43339</v>
      </c>
      <c r="B1048" s="242">
        <v>180173351</v>
      </c>
      <c r="C1048" s="247">
        <v>1</v>
      </c>
      <c r="D1048" s="246">
        <v>42875</v>
      </c>
      <c r="E1048" s="242"/>
      <c r="F1048" s="247"/>
      <c r="G1048" s="246"/>
      <c r="H1048" s="245"/>
      <c r="I1048" s="245"/>
      <c r="J1048" s="246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241">
        <v>43339</v>
      </c>
      <c r="B1049" s="242">
        <v>180173362</v>
      </c>
      <c r="C1049" s="247">
        <v>2</v>
      </c>
      <c r="D1049" s="246">
        <v>240013</v>
      </c>
      <c r="E1049" s="242"/>
      <c r="F1049" s="247"/>
      <c r="G1049" s="246"/>
      <c r="H1049" s="245"/>
      <c r="I1049" s="245">
        <v>6336839</v>
      </c>
      <c r="J1049" s="246" t="s">
        <v>17</v>
      </c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241">
        <v>43340</v>
      </c>
      <c r="B1050" s="242">
        <v>180173385</v>
      </c>
      <c r="C1050" s="247">
        <v>10</v>
      </c>
      <c r="D1050" s="246">
        <v>984988</v>
      </c>
      <c r="E1050" s="242">
        <v>180045014</v>
      </c>
      <c r="F1050" s="247">
        <v>5</v>
      </c>
      <c r="G1050" s="246">
        <v>539963</v>
      </c>
      <c r="H1050" s="245"/>
      <c r="I1050" s="245"/>
      <c r="J1050" s="246"/>
      <c r="K1050" s="138"/>
      <c r="L1050" s="138"/>
      <c r="M1050" s="138"/>
      <c r="N1050" s="138"/>
      <c r="O1050" s="138"/>
      <c r="P1050" s="138"/>
      <c r="Q1050" s="138"/>
      <c r="R1050" s="138"/>
    </row>
    <row r="1051" spans="1:18" s="134" customFormat="1" x14ac:dyDescent="0.25">
      <c r="A1051" s="241">
        <v>43340</v>
      </c>
      <c r="B1051" s="242">
        <v>180173393</v>
      </c>
      <c r="C1051" s="247">
        <v>13</v>
      </c>
      <c r="D1051" s="246">
        <v>1397638</v>
      </c>
      <c r="E1051" s="242"/>
      <c r="F1051" s="247"/>
      <c r="G1051" s="246"/>
      <c r="H1051" s="245"/>
      <c r="I1051" s="245"/>
      <c r="J1051" s="246"/>
      <c r="K1051" s="138"/>
      <c r="L1051" s="138"/>
      <c r="M1051" s="138"/>
      <c r="N1051" s="138"/>
      <c r="O1051" s="138"/>
      <c r="P1051" s="138"/>
      <c r="Q1051" s="138"/>
      <c r="R1051" s="138"/>
    </row>
    <row r="1052" spans="1:18" s="134" customFormat="1" x14ac:dyDescent="0.25">
      <c r="A1052" s="241">
        <v>43340</v>
      </c>
      <c r="B1052" s="242">
        <v>180173400</v>
      </c>
      <c r="C1052" s="247">
        <v>1</v>
      </c>
      <c r="D1052" s="246">
        <v>96075</v>
      </c>
      <c r="E1052" s="242"/>
      <c r="F1052" s="247"/>
      <c r="G1052" s="246"/>
      <c r="H1052" s="245"/>
      <c r="I1052" s="245"/>
      <c r="J1052" s="246"/>
      <c r="K1052" s="138"/>
      <c r="L1052" s="138"/>
      <c r="M1052" s="138"/>
      <c r="N1052" s="138"/>
      <c r="O1052" s="138"/>
      <c r="P1052" s="138"/>
      <c r="Q1052" s="138"/>
      <c r="R1052" s="138"/>
    </row>
    <row r="1053" spans="1:18" s="134" customFormat="1" x14ac:dyDescent="0.25">
      <c r="A1053" s="241">
        <v>43340</v>
      </c>
      <c r="B1053" s="242">
        <v>180173406</v>
      </c>
      <c r="C1053" s="247">
        <v>5</v>
      </c>
      <c r="D1053" s="246">
        <v>461125</v>
      </c>
      <c r="E1053" s="242"/>
      <c r="F1053" s="247"/>
      <c r="G1053" s="246"/>
      <c r="H1053" s="245"/>
      <c r="I1053" s="245"/>
      <c r="J1053" s="246"/>
      <c r="K1053" s="138"/>
      <c r="L1053" s="138"/>
      <c r="M1053" s="138"/>
      <c r="N1053" s="138"/>
      <c r="O1053" s="138"/>
      <c r="P1053" s="138"/>
      <c r="Q1053" s="138"/>
      <c r="R1053" s="138"/>
    </row>
    <row r="1054" spans="1:18" s="134" customFormat="1" x14ac:dyDescent="0.25">
      <c r="A1054" s="241">
        <v>43340</v>
      </c>
      <c r="B1054" s="242">
        <v>180173433</v>
      </c>
      <c r="C1054" s="247">
        <v>8</v>
      </c>
      <c r="D1054" s="246">
        <v>941150</v>
      </c>
      <c r="E1054" s="242"/>
      <c r="F1054" s="247"/>
      <c r="G1054" s="246"/>
      <c r="H1054" s="245"/>
      <c r="I1054" s="245"/>
      <c r="J1054" s="246"/>
      <c r="K1054" s="138"/>
      <c r="L1054" s="138"/>
      <c r="M1054" s="138"/>
      <c r="N1054" s="138"/>
      <c r="O1054" s="138"/>
      <c r="P1054" s="138"/>
      <c r="Q1054" s="138"/>
      <c r="R1054" s="138"/>
    </row>
    <row r="1055" spans="1:18" s="134" customFormat="1" x14ac:dyDescent="0.25">
      <c r="A1055" s="241">
        <v>43340</v>
      </c>
      <c r="B1055" s="242">
        <v>180173435</v>
      </c>
      <c r="C1055" s="247">
        <v>2</v>
      </c>
      <c r="D1055" s="246">
        <v>265650</v>
      </c>
      <c r="E1055" s="242"/>
      <c r="F1055" s="247"/>
      <c r="G1055" s="246"/>
      <c r="H1055" s="245"/>
      <c r="I1055" s="245"/>
      <c r="J1055" s="246"/>
      <c r="K1055" s="138"/>
      <c r="L1055" s="138"/>
      <c r="M1055" s="138"/>
      <c r="N1055" s="138"/>
      <c r="O1055" s="138"/>
      <c r="P1055" s="138"/>
      <c r="Q1055" s="138"/>
      <c r="R1055" s="138"/>
    </row>
    <row r="1056" spans="1:18" s="134" customFormat="1" x14ac:dyDescent="0.25">
      <c r="A1056" s="241">
        <v>43340</v>
      </c>
      <c r="B1056" s="242">
        <v>180173443</v>
      </c>
      <c r="C1056" s="247">
        <v>3</v>
      </c>
      <c r="D1056" s="246">
        <v>380188</v>
      </c>
      <c r="E1056" s="242"/>
      <c r="F1056" s="247"/>
      <c r="G1056" s="246"/>
      <c r="H1056" s="245"/>
      <c r="I1056" s="245"/>
      <c r="J1056" s="246"/>
      <c r="K1056" s="138"/>
      <c r="L1056" s="138"/>
      <c r="M1056" s="138"/>
      <c r="N1056" s="138"/>
      <c r="O1056" s="138"/>
      <c r="P1056" s="138"/>
      <c r="Q1056" s="138"/>
      <c r="R1056" s="138"/>
    </row>
    <row r="1057" spans="1:18" s="134" customFormat="1" x14ac:dyDescent="0.25">
      <c r="A1057" s="241">
        <v>43340</v>
      </c>
      <c r="B1057" s="242">
        <v>180173452</v>
      </c>
      <c r="C1057" s="247">
        <v>1</v>
      </c>
      <c r="D1057" s="246">
        <v>42875</v>
      </c>
      <c r="E1057" s="242"/>
      <c r="F1057" s="247"/>
      <c r="G1057" s="246"/>
      <c r="H1057" s="245"/>
      <c r="I1057" s="245"/>
      <c r="J1057" s="246"/>
      <c r="K1057" s="138"/>
      <c r="L1057" s="138"/>
      <c r="M1057" s="138"/>
      <c r="N1057" s="138"/>
      <c r="O1057" s="138"/>
      <c r="P1057" s="138"/>
      <c r="Q1057" s="138"/>
      <c r="R1057" s="138"/>
    </row>
    <row r="1058" spans="1:18" s="134" customFormat="1" x14ac:dyDescent="0.25">
      <c r="A1058" s="241">
        <v>43340</v>
      </c>
      <c r="B1058" s="242">
        <v>180173464</v>
      </c>
      <c r="C1058" s="247">
        <v>2</v>
      </c>
      <c r="D1058" s="246">
        <v>261800</v>
      </c>
      <c r="E1058" s="242"/>
      <c r="F1058" s="247"/>
      <c r="G1058" s="246"/>
      <c r="H1058" s="245"/>
      <c r="I1058" s="245">
        <v>4291526</v>
      </c>
      <c r="J1058" s="246" t="s">
        <v>17</v>
      </c>
      <c r="K1058" s="138"/>
      <c r="L1058" s="138"/>
      <c r="M1058" s="138"/>
      <c r="N1058" s="138"/>
      <c r="O1058" s="138"/>
      <c r="P1058" s="138"/>
      <c r="Q1058" s="138"/>
      <c r="R1058" s="138"/>
    </row>
    <row r="1059" spans="1:18" s="134" customFormat="1" x14ac:dyDescent="0.25">
      <c r="A1059" s="241">
        <v>43341</v>
      </c>
      <c r="B1059" s="242">
        <v>180173489</v>
      </c>
      <c r="C1059" s="247">
        <v>20</v>
      </c>
      <c r="D1059" s="246">
        <v>2297138</v>
      </c>
      <c r="E1059" s="242"/>
      <c r="F1059" s="247"/>
      <c r="G1059" s="246"/>
      <c r="H1059" s="245"/>
      <c r="I1059" s="245"/>
      <c r="J1059" s="246"/>
      <c r="K1059" s="138"/>
      <c r="L1059" s="138"/>
      <c r="M1059" s="138"/>
      <c r="N1059" s="138"/>
      <c r="O1059" s="138"/>
      <c r="P1059" s="138"/>
      <c r="Q1059" s="138"/>
      <c r="R1059" s="138"/>
    </row>
    <row r="1060" spans="1:18" s="134" customFormat="1" x14ac:dyDescent="0.25">
      <c r="A1060" s="241">
        <v>43341</v>
      </c>
      <c r="B1060" s="242">
        <v>180173501</v>
      </c>
      <c r="C1060" s="247">
        <v>6</v>
      </c>
      <c r="D1060" s="246">
        <v>622300</v>
      </c>
      <c r="E1060" s="242"/>
      <c r="F1060" s="247"/>
      <c r="G1060" s="246"/>
      <c r="H1060" s="245"/>
      <c r="I1060" s="245"/>
      <c r="J1060" s="246"/>
      <c r="K1060" s="138"/>
      <c r="L1060" s="138"/>
      <c r="M1060" s="138"/>
      <c r="N1060" s="138"/>
      <c r="O1060" s="138"/>
      <c r="P1060" s="138"/>
      <c r="Q1060" s="138"/>
      <c r="R1060" s="138"/>
    </row>
    <row r="1061" spans="1:18" s="134" customFormat="1" x14ac:dyDescent="0.25">
      <c r="A1061" s="241">
        <v>43341</v>
      </c>
      <c r="B1061" s="242">
        <v>180173515</v>
      </c>
      <c r="C1061" s="247">
        <v>2</v>
      </c>
      <c r="D1061" s="246">
        <v>201513</v>
      </c>
      <c r="E1061" s="242"/>
      <c r="F1061" s="247"/>
      <c r="G1061" s="246"/>
      <c r="H1061" s="245"/>
      <c r="I1061" s="245"/>
      <c r="J1061" s="246"/>
      <c r="K1061" s="138"/>
      <c r="L1061" s="138"/>
      <c r="M1061" s="138"/>
      <c r="N1061" s="138"/>
      <c r="O1061" s="138"/>
      <c r="P1061" s="138"/>
      <c r="Q1061" s="138"/>
      <c r="R1061" s="138"/>
    </row>
    <row r="1062" spans="1:18" s="134" customFormat="1" x14ac:dyDescent="0.25">
      <c r="A1062" s="241">
        <v>43341</v>
      </c>
      <c r="B1062" s="242">
        <v>180173539</v>
      </c>
      <c r="C1062" s="247">
        <v>5</v>
      </c>
      <c r="D1062" s="246">
        <v>518788</v>
      </c>
      <c r="E1062" s="242"/>
      <c r="F1062" s="247"/>
      <c r="G1062" s="246"/>
      <c r="H1062" s="245"/>
      <c r="I1062" s="245"/>
      <c r="J1062" s="246"/>
      <c r="K1062" s="138"/>
      <c r="L1062" s="138"/>
      <c r="M1062" s="138"/>
      <c r="N1062" s="138"/>
      <c r="O1062" s="138"/>
      <c r="P1062" s="138"/>
      <c r="Q1062" s="138"/>
      <c r="R1062" s="138"/>
    </row>
    <row r="1063" spans="1:18" s="134" customFormat="1" x14ac:dyDescent="0.25">
      <c r="A1063" s="241">
        <v>43341</v>
      </c>
      <c r="B1063" s="242">
        <v>180173541</v>
      </c>
      <c r="C1063" s="247">
        <v>3</v>
      </c>
      <c r="D1063" s="246">
        <v>338363</v>
      </c>
      <c r="E1063" s="242"/>
      <c r="F1063" s="247"/>
      <c r="G1063" s="246"/>
      <c r="H1063" s="245"/>
      <c r="I1063" s="245"/>
      <c r="J1063" s="246"/>
      <c r="K1063" s="138"/>
      <c r="L1063" s="138"/>
      <c r="M1063" s="138"/>
      <c r="N1063" s="138"/>
      <c r="O1063" s="138"/>
      <c r="P1063" s="138"/>
      <c r="Q1063" s="138"/>
      <c r="R1063" s="138"/>
    </row>
    <row r="1064" spans="1:18" s="134" customFormat="1" x14ac:dyDescent="0.25">
      <c r="A1064" s="241">
        <v>43341</v>
      </c>
      <c r="B1064" s="242">
        <v>180173543</v>
      </c>
      <c r="C1064" s="247">
        <v>17</v>
      </c>
      <c r="D1064" s="246">
        <v>1976538</v>
      </c>
      <c r="E1064" s="242"/>
      <c r="F1064" s="247"/>
      <c r="G1064" s="246"/>
      <c r="H1064" s="245"/>
      <c r="I1064" s="245"/>
      <c r="J1064" s="246"/>
      <c r="K1064" s="138"/>
      <c r="L1064" s="138"/>
      <c r="M1064" s="138"/>
      <c r="N1064" s="138"/>
      <c r="O1064" s="138"/>
      <c r="P1064" s="138"/>
      <c r="Q1064" s="138"/>
      <c r="R1064" s="138"/>
    </row>
    <row r="1065" spans="1:18" s="134" customFormat="1" x14ac:dyDescent="0.25">
      <c r="A1065" s="241">
        <v>43341</v>
      </c>
      <c r="B1065" s="242">
        <v>180173558</v>
      </c>
      <c r="C1065" s="247">
        <v>1</v>
      </c>
      <c r="D1065" s="246">
        <v>100625</v>
      </c>
      <c r="E1065" s="242"/>
      <c r="F1065" s="247"/>
      <c r="G1065" s="246"/>
      <c r="H1065" s="245"/>
      <c r="I1065" s="245"/>
      <c r="J1065" s="246"/>
      <c r="K1065" s="138"/>
      <c r="L1065" s="138"/>
      <c r="M1065" s="138"/>
      <c r="N1065" s="138"/>
      <c r="O1065" s="138"/>
      <c r="P1065" s="138"/>
      <c r="Q1065" s="138"/>
      <c r="R1065" s="138"/>
    </row>
    <row r="1066" spans="1:18" s="134" customFormat="1" x14ac:dyDescent="0.25">
      <c r="A1066" s="241">
        <v>43341</v>
      </c>
      <c r="B1066" s="242">
        <v>180173563</v>
      </c>
      <c r="C1066" s="247">
        <v>1</v>
      </c>
      <c r="D1066" s="246">
        <v>141838</v>
      </c>
      <c r="E1066" s="242"/>
      <c r="F1066" s="247"/>
      <c r="G1066" s="246"/>
      <c r="H1066" s="245"/>
      <c r="I1066" s="245"/>
      <c r="J1066" s="246"/>
      <c r="K1066" s="138"/>
      <c r="L1066" s="138"/>
      <c r="M1066" s="138"/>
      <c r="N1066" s="138"/>
      <c r="O1066" s="138"/>
      <c r="P1066" s="138"/>
      <c r="Q1066" s="138"/>
      <c r="R1066" s="138"/>
    </row>
    <row r="1067" spans="1:18" s="134" customFormat="1" x14ac:dyDescent="0.25">
      <c r="A1067" s="241">
        <v>43341</v>
      </c>
      <c r="B1067" s="242">
        <v>180173566</v>
      </c>
      <c r="C1067" s="247">
        <v>1</v>
      </c>
      <c r="D1067" s="246">
        <v>121450</v>
      </c>
      <c r="E1067" s="242"/>
      <c r="F1067" s="247"/>
      <c r="G1067" s="246"/>
      <c r="H1067" s="245"/>
      <c r="I1067" s="245">
        <v>6318553</v>
      </c>
      <c r="J1067" s="246" t="s">
        <v>17</v>
      </c>
      <c r="K1067" s="138"/>
      <c r="L1067" s="138"/>
      <c r="M1067" s="138"/>
      <c r="N1067" s="138"/>
      <c r="O1067" s="138"/>
      <c r="P1067" s="138"/>
      <c r="Q1067" s="138"/>
      <c r="R1067" s="138"/>
    </row>
    <row r="1068" spans="1:18" s="134" customFormat="1" x14ac:dyDescent="0.25">
      <c r="A1068" s="241">
        <v>43342</v>
      </c>
      <c r="B1068" s="242">
        <v>180173573</v>
      </c>
      <c r="C1068" s="247">
        <v>11</v>
      </c>
      <c r="D1068" s="246">
        <v>1141088</v>
      </c>
      <c r="E1068" s="242">
        <v>180045042</v>
      </c>
      <c r="F1068" s="247">
        <v>6</v>
      </c>
      <c r="G1068" s="246">
        <v>542413</v>
      </c>
      <c r="H1068" s="245"/>
      <c r="I1068" s="245"/>
      <c r="J1068" s="246"/>
      <c r="K1068" s="138"/>
      <c r="L1068" s="138"/>
      <c r="M1068" s="138"/>
      <c r="N1068" s="138"/>
      <c r="O1068" s="138"/>
      <c r="P1068" s="138"/>
      <c r="Q1068" s="138"/>
      <c r="R1068" s="138"/>
    </row>
    <row r="1069" spans="1:18" s="134" customFormat="1" x14ac:dyDescent="0.25">
      <c r="A1069" s="241">
        <v>43342</v>
      </c>
      <c r="B1069" s="242">
        <v>180173577</v>
      </c>
      <c r="C1069" s="247">
        <v>5</v>
      </c>
      <c r="D1069" s="246">
        <v>661063</v>
      </c>
      <c r="E1069" s="242"/>
      <c r="F1069" s="247"/>
      <c r="G1069" s="246"/>
      <c r="H1069" s="245"/>
      <c r="I1069" s="245"/>
      <c r="J1069" s="246"/>
      <c r="K1069" s="138"/>
      <c r="L1069" s="138"/>
      <c r="M1069" s="138"/>
      <c r="N1069" s="138"/>
      <c r="O1069" s="138"/>
      <c r="P1069" s="138"/>
      <c r="Q1069" s="138"/>
      <c r="R1069" s="138"/>
    </row>
    <row r="1070" spans="1:18" s="134" customFormat="1" x14ac:dyDescent="0.25">
      <c r="A1070" s="241">
        <v>43342</v>
      </c>
      <c r="B1070" s="242">
        <v>180173582</v>
      </c>
      <c r="C1070" s="247">
        <v>7</v>
      </c>
      <c r="D1070" s="246">
        <v>788725</v>
      </c>
      <c r="E1070" s="242"/>
      <c r="F1070" s="247"/>
      <c r="G1070" s="246"/>
      <c r="H1070" s="245"/>
      <c r="I1070" s="245"/>
      <c r="J1070" s="246"/>
      <c r="K1070" s="138"/>
      <c r="L1070" s="138"/>
      <c r="M1070" s="138"/>
      <c r="N1070" s="138"/>
      <c r="O1070" s="138"/>
      <c r="P1070" s="138"/>
      <c r="Q1070" s="138"/>
      <c r="R1070" s="138"/>
    </row>
    <row r="1071" spans="1:18" s="134" customFormat="1" x14ac:dyDescent="0.25">
      <c r="A1071" s="241">
        <v>43342</v>
      </c>
      <c r="B1071" s="242">
        <v>180173594</v>
      </c>
      <c r="C1071" s="247">
        <v>6</v>
      </c>
      <c r="D1071" s="246">
        <v>681713</v>
      </c>
      <c r="E1071" s="242"/>
      <c r="F1071" s="247"/>
      <c r="G1071" s="246"/>
      <c r="H1071" s="245"/>
      <c r="I1071" s="245"/>
      <c r="J1071" s="246"/>
      <c r="K1071" s="138"/>
      <c r="L1071" s="138"/>
      <c r="M1071" s="138"/>
      <c r="N1071" s="138"/>
      <c r="O1071" s="138"/>
      <c r="P1071" s="138"/>
      <c r="Q1071" s="138"/>
      <c r="R1071" s="138"/>
    </row>
    <row r="1072" spans="1:18" s="134" customFormat="1" x14ac:dyDescent="0.25">
      <c r="A1072" s="241">
        <v>43342</v>
      </c>
      <c r="B1072" s="242">
        <v>180173610</v>
      </c>
      <c r="C1072" s="247">
        <v>7</v>
      </c>
      <c r="D1072" s="246">
        <v>833788</v>
      </c>
      <c r="E1072" s="242"/>
      <c r="F1072" s="247"/>
      <c r="G1072" s="246"/>
      <c r="H1072" s="245"/>
      <c r="I1072" s="245"/>
      <c r="J1072" s="246"/>
      <c r="K1072" s="138"/>
      <c r="L1072" s="138"/>
      <c r="M1072" s="138"/>
      <c r="N1072" s="138"/>
      <c r="O1072" s="138"/>
      <c r="P1072" s="138"/>
      <c r="Q1072" s="138"/>
      <c r="R1072" s="138"/>
    </row>
    <row r="1073" spans="1:18" s="134" customFormat="1" x14ac:dyDescent="0.25">
      <c r="A1073" s="241">
        <v>43342</v>
      </c>
      <c r="B1073" s="242">
        <v>180173629</v>
      </c>
      <c r="C1073" s="247">
        <v>3</v>
      </c>
      <c r="D1073" s="246">
        <v>353675</v>
      </c>
      <c r="E1073" s="242"/>
      <c r="F1073" s="247"/>
      <c r="G1073" s="246"/>
      <c r="H1073" s="245"/>
      <c r="I1073" s="245"/>
      <c r="J1073" s="246"/>
      <c r="K1073" s="138"/>
      <c r="L1073" s="138"/>
      <c r="M1073" s="138"/>
      <c r="N1073" s="138"/>
      <c r="O1073" s="138"/>
      <c r="P1073" s="138"/>
      <c r="Q1073" s="138"/>
      <c r="R1073" s="138"/>
    </row>
    <row r="1074" spans="1:18" s="134" customFormat="1" x14ac:dyDescent="0.25">
      <c r="A1074" s="241">
        <v>43342</v>
      </c>
      <c r="B1074" s="242">
        <v>180173638</v>
      </c>
      <c r="C1074" s="247">
        <v>1</v>
      </c>
      <c r="D1074" s="246">
        <v>115063</v>
      </c>
      <c r="E1074" s="242"/>
      <c r="F1074" s="247"/>
      <c r="G1074" s="246"/>
      <c r="H1074" s="245"/>
      <c r="I1074" s="245"/>
      <c r="J1074" s="246"/>
      <c r="K1074" s="138"/>
      <c r="L1074" s="138"/>
      <c r="M1074" s="138"/>
      <c r="N1074" s="138"/>
      <c r="O1074" s="138"/>
      <c r="P1074" s="138"/>
      <c r="Q1074" s="138"/>
      <c r="R1074" s="138"/>
    </row>
    <row r="1075" spans="1:18" s="134" customFormat="1" x14ac:dyDescent="0.25">
      <c r="A1075" s="241">
        <v>43342</v>
      </c>
      <c r="B1075" s="242">
        <v>180173649</v>
      </c>
      <c r="C1075" s="247">
        <v>1</v>
      </c>
      <c r="D1075" s="246">
        <v>150500</v>
      </c>
      <c r="E1075" s="242"/>
      <c r="F1075" s="247"/>
      <c r="G1075" s="246"/>
      <c r="H1075" s="245"/>
      <c r="I1075" s="245">
        <v>4183202</v>
      </c>
      <c r="J1075" s="246" t="s">
        <v>17</v>
      </c>
      <c r="K1075" s="138"/>
      <c r="L1075" s="138"/>
      <c r="M1075" s="138"/>
      <c r="N1075" s="138"/>
      <c r="O1075" s="138"/>
      <c r="P1075" s="138"/>
      <c r="Q1075" s="138"/>
      <c r="R1075" s="138"/>
    </row>
    <row r="1076" spans="1:18" s="134" customFormat="1" x14ac:dyDescent="0.25">
      <c r="A1076" s="241">
        <v>43343</v>
      </c>
      <c r="B1076" s="242">
        <v>180173661</v>
      </c>
      <c r="C1076" s="247">
        <v>16</v>
      </c>
      <c r="D1076" s="246">
        <v>1614288</v>
      </c>
      <c r="E1076" s="242">
        <v>180045055</v>
      </c>
      <c r="F1076" s="247">
        <v>2</v>
      </c>
      <c r="G1076" s="246">
        <v>220238</v>
      </c>
      <c r="H1076" s="245"/>
      <c r="I1076" s="245"/>
      <c r="J1076" s="246"/>
      <c r="K1076" s="138"/>
      <c r="L1076" s="138"/>
      <c r="M1076" s="138"/>
      <c r="N1076" s="138"/>
      <c r="O1076" s="138"/>
      <c r="P1076" s="138"/>
      <c r="Q1076" s="138"/>
      <c r="R1076" s="138"/>
    </row>
    <row r="1077" spans="1:18" s="134" customFormat="1" x14ac:dyDescent="0.25">
      <c r="A1077" s="241">
        <v>43343</v>
      </c>
      <c r="B1077" s="242">
        <v>180173666</v>
      </c>
      <c r="C1077" s="247">
        <v>6</v>
      </c>
      <c r="D1077" s="246">
        <v>747950</v>
      </c>
      <c r="E1077" s="242"/>
      <c r="F1077" s="247"/>
      <c r="G1077" s="246"/>
      <c r="H1077" s="245"/>
      <c r="I1077" s="245"/>
      <c r="J1077" s="246"/>
      <c r="K1077" s="138"/>
      <c r="L1077" s="138"/>
      <c r="M1077" s="138"/>
      <c r="N1077" s="138"/>
      <c r="O1077" s="138"/>
      <c r="P1077" s="138"/>
      <c r="Q1077" s="138"/>
      <c r="R1077" s="138"/>
    </row>
    <row r="1078" spans="1:18" s="134" customFormat="1" x14ac:dyDescent="0.25">
      <c r="A1078" s="241">
        <v>43343</v>
      </c>
      <c r="B1078" s="242">
        <v>180173668</v>
      </c>
      <c r="C1078" s="247">
        <v>17</v>
      </c>
      <c r="D1078" s="246">
        <v>1457400</v>
      </c>
      <c r="E1078" s="242"/>
      <c r="F1078" s="247"/>
      <c r="G1078" s="246"/>
      <c r="H1078" s="245"/>
      <c r="I1078" s="245"/>
      <c r="J1078" s="246"/>
      <c r="K1078" s="138"/>
      <c r="L1078" s="138"/>
      <c r="M1078" s="138"/>
      <c r="N1078" s="138"/>
      <c r="O1078" s="138"/>
      <c r="P1078" s="138"/>
      <c r="Q1078" s="138"/>
      <c r="R1078" s="138"/>
    </row>
    <row r="1079" spans="1:18" s="134" customFormat="1" x14ac:dyDescent="0.25">
      <c r="A1079" s="241">
        <v>43343</v>
      </c>
      <c r="B1079" s="242">
        <v>180173689</v>
      </c>
      <c r="C1079" s="247">
        <v>3</v>
      </c>
      <c r="D1079" s="246">
        <v>271775</v>
      </c>
      <c r="E1079" s="242"/>
      <c r="F1079" s="247"/>
      <c r="G1079" s="246"/>
      <c r="H1079" s="245"/>
      <c r="I1079" s="245"/>
      <c r="J1079" s="246"/>
      <c r="K1079" s="138"/>
      <c r="L1079" s="138"/>
      <c r="M1079" s="138"/>
      <c r="N1079" s="138"/>
      <c r="O1079" s="138"/>
      <c r="P1079" s="138"/>
      <c r="Q1079" s="138"/>
      <c r="R1079" s="138"/>
    </row>
    <row r="1080" spans="1:18" s="134" customFormat="1" x14ac:dyDescent="0.25">
      <c r="A1080" s="241">
        <v>43343</v>
      </c>
      <c r="B1080" s="242">
        <v>180173691</v>
      </c>
      <c r="C1080" s="247">
        <v>13</v>
      </c>
      <c r="D1080" s="246">
        <v>1282313</v>
      </c>
      <c r="E1080" s="242"/>
      <c r="F1080" s="247"/>
      <c r="G1080" s="246"/>
      <c r="H1080" s="245"/>
      <c r="I1080" s="245"/>
      <c r="J1080" s="246"/>
      <c r="K1080" s="138"/>
      <c r="L1080" s="138"/>
      <c r="M1080" s="138"/>
      <c r="N1080" s="138"/>
      <c r="O1080" s="138"/>
      <c r="P1080" s="138"/>
      <c r="Q1080" s="138"/>
      <c r="R1080" s="138"/>
    </row>
    <row r="1081" spans="1:18" s="134" customFormat="1" x14ac:dyDescent="0.25">
      <c r="A1081" s="241">
        <v>43343</v>
      </c>
      <c r="B1081" s="242">
        <v>180173693</v>
      </c>
      <c r="C1081" s="247">
        <v>1</v>
      </c>
      <c r="D1081" s="246">
        <v>102900</v>
      </c>
      <c r="E1081" s="242"/>
      <c r="F1081" s="247"/>
      <c r="G1081" s="246"/>
      <c r="H1081" s="245"/>
      <c r="I1081" s="245">
        <v>5256388</v>
      </c>
      <c r="J1081" s="246" t="s">
        <v>17</v>
      </c>
      <c r="K1081" s="138"/>
      <c r="L1081" s="138"/>
      <c r="M1081" s="138"/>
      <c r="N1081" s="138"/>
      <c r="O1081" s="138"/>
      <c r="P1081" s="138"/>
      <c r="Q1081" s="138"/>
      <c r="R1081" s="138"/>
    </row>
    <row r="1082" spans="1:18" s="134" customFormat="1" x14ac:dyDescent="0.25">
      <c r="A1082" s="241">
        <v>43344</v>
      </c>
      <c r="B1082" s="242">
        <v>180173737</v>
      </c>
      <c r="C1082" s="247">
        <v>13</v>
      </c>
      <c r="D1082" s="246">
        <v>1486450</v>
      </c>
      <c r="E1082" s="242"/>
      <c r="F1082" s="247"/>
      <c r="G1082" s="246"/>
      <c r="H1082" s="245"/>
      <c r="I1082" s="245"/>
      <c r="J1082" s="246"/>
      <c r="K1082" s="138"/>
      <c r="L1082" s="138"/>
      <c r="M1082" s="138"/>
      <c r="N1082" s="138"/>
      <c r="O1082" s="138"/>
      <c r="P1082" s="138"/>
      <c r="Q1082" s="138"/>
      <c r="R1082" s="138"/>
    </row>
    <row r="1083" spans="1:18" s="134" customFormat="1" x14ac:dyDescent="0.25">
      <c r="A1083" s="241">
        <v>43344</v>
      </c>
      <c r="B1083" s="242">
        <v>180173760</v>
      </c>
      <c r="C1083" s="247">
        <v>10</v>
      </c>
      <c r="D1083" s="246">
        <v>1071700</v>
      </c>
      <c r="E1083" s="242"/>
      <c r="F1083" s="247"/>
      <c r="G1083" s="246"/>
      <c r="H1083" s="245"/>
      <c r="I1083" s="245"/>
      <c r="J1083" s="246"/>
      <c r="K1083" s="138"/>
      <c r="L1083" s="138"/>
      <c r="M1083" s="138"/>
      <c r="N1083" s="138"/>
      <c r="O1083" s="138"/>
      <c r="P1083" s="138"/>
      <c r="Q1083" s="138"/>
      <c r="R1083" s="138"/>
    </row>
    <row r="1084" spans="1:18" s="134" customFormat="1" x14ac:dyDescent="0.25">
      <c r="A1084" s="241">
        <v>43344</v>
      </c>
      <c r="B1084" s="242">
        <v>180173772</v>
      </c>
      <c r="C1084" s="247">
        <v>4</v>
      </c>
      <c r="D1084" s="246">
        <v>425338</v>
      </c>
      <c r="E1084" s="242"/>
      <c r="F1084" s="247"/>
      <c r="G1084" s="246"/>
      <c r="H1084" s="245"/>
      <c r="I1084" s="245">
        <v>2983488</v>
      </c>
      <c r="J1084" s="246" t="s">
        <v>17</v>
      </c>
      <c r="K1084" s="138"/>
      <c r="L1084" s="138"/>
      <c r="M1084" s="138"/>
      <c r="N1084" s="138"/>
      <c r="O1084" s="138"/>
      <c r="P1084" s="138"/>
      <c r="Q1084" s="138"/>
      <c r="R1084" s="138"/>
    </row>
    <row r="1085" spans="1:18" s="134" customFormat="1" x14ac:dyDescent="0.25">
      <c r="A1085" s="241">
        <v>43346</v>
      </c>
      <c r="B1085" s="242">
        <v>180173883</v>
      </c>
      <c r="C1085" s="247">
        <v>45</v>
      </c>
      <c r="D1085" s="246">
        <v>4872613</v>
      </c>
      <c r="E1085" s="242">
        <v>180045102</v>
      </c>
      <c r="F1085" s="247">
        <v>1</v>
      </c>
      <c r="G1085" s="246">
        <v>84088</v>
      </c>
      <c r="H1085" s="245"/>
      <c r="I1085" s="245"/>
      <c r="J1085" s="246"/>
      <c r="K1085" s="138"/>
      <c r="L1085" s="138"/>
      <c r="M1085" s="138"/>
      <c r="N1085" s="138"/>
      <c r="O1085" s="138"/>
      <c r="P1085" s="138"/>
      <c r="Q1085" s="138"/>
      <c r="R1085" s="138"/>
    </row>
    <row r="1086" spans="1:18" s="134" customFormat="1" x14ac:dyDescent="0.25">
      <c r="A1086" s="241">
        <v>43346</v>
      </c>
      <c r="B1086" s="242">
        <v>180173885</v>
      </c>
      <c r="C1086" s="247">
        <v>8</v>
      </c>
      <c r="D1086" s="246">
        <v>920938</v>
      </c>
      <c r="E1086" s="242"/>
      <c r="F1086" s="247"/>
      <c r="G1086" s="246"/>
      <c r="H1086" s="245"/>
      <c r="I1086" s="245"/>
      <c r="J1086" s="246"/>
      <c r="K1086" s="138"/>
      <c r="L1086" s="138"/>
      <c r="M1086" s="138"/>
      <c r="N1086" s="138"/>
      <c r="O1086" s="138"/>
      <c r="P1086" s="138"/>
      <c r="Q1086" s="138"/>
      <c r="R1086" s="138"/>
    </row>
    <row r="1087" spans="1:18" s="134" customFormat="1" x14ac:dyDescent="0.25">
      <c r="A1087" s="241">
        <v>43346</v>
      </c>
      <c r="B1087" s="242">
        <v>180173890</v>
      </c>
      <c r="C1087" s="247">
        <v>6</v>
      </c>
      <c r="D1087" s="246">
        <v>659663</v>
      </c>
      <c r="E1087" s="242"/>
      <c r="F1087" s="247"/>
      <c r="G1087" s="246"/>
      <c r="H1087" s="245"/>
      <c r="I1087" s="245"/>
      <c r="J1087" s="246"/>
      <c r="K1087" s="138"/>
      <c r="L1087" s="138"/>
      <c r="M1087" s="138"/>
      <c r="N1087" s="138"/>
      <c r="O1087" s="138"/>
      <c r="P1087" s="138"/>
      <c r="Q1087" s="138"/>
      <c r="R1087" s="138"/>
    </row>
    <row r="1088" spans="1:18" s="134" customFormat="1" x14ac:dyDescent="0.25">
      <c r="A1088" s="241">
        <v>43346</v>
      </c>
      <c r="B1088" s="242">
        <v>180173903</v>
      </c>
      <c r="C1088" s="247">
        <v>23</v>
      </c>
      <c r="D1088" s="246">
        <v>2641188</v>
      </c>
      <c r="E1088" s="242"/>
      <c r="F1088" s="247"/>
      <c r="G1088" s="246"/>
      <c r="H1088" s="245"/>
      <c r="I1088" s="245"/>
      <c r="J1088" s="246"/>
      <c r="K1088" s="138"/>
      <c r="L1088" s="138"/>
      <c r="M1088" s="138"/>
      <c r="N1088" s="138"/>
      <c r="O1088" s="138"/>
      <c r="P1088" s="138"/>
      <c r="Q1088" s="138"/>
      <c r="R1088" s="138"/>
    </row>
    <row r="1089" spans="1:18" s="134" customFormat="1" x14ac:dyDescent="0.25">
      <c r="A1089" s="241">
        <v>43346</v>
      </c>
      <c r="B1089" s="242">
        <v>180173924</v>
      </c>
      <c r="C1089" s="247">
        <v>14</v>
      </c>
      <c r="D1089" s="246">
        <v>1260875</v>
      </c>
      <c r="E1089" s="242"/>
      <c r="F1089" s="247"/>
      <c r="G1089" s="246"/>
      <c r="H1089" s="245"/>
      <c r="I1089" s="245"/>
      <c r="J1089" s="246"/>
      <c r="K1089" s="138"/>
      <c r="L1089" s="138"/>
      <c r="M1089" s="138"/>
      <c r="N1089" s="138"/>
      <c r="O1089" s="138"/>
      <c r="P1089" s="138"/>
      <c r="Q1089" s="138"/>
      <c r="R1089" s="138"/>
    </row>
    <row r="1090" spans="1:18" s="134" customFormat="1" x14ac:dyDescent="0.25">
      <c r="A1090" s="241">
        <v>43346</v>
      </c>
      <c r="B1090" s="242">
        <v>180173933</v>
      </c>
      <c r="C1090" s="247">
        <v>3</v>
      </c>
      <c r="D1090" s="246">
        <v>276325</v>
      </c>
      <c r="E1090" s="242"/>
      <c r="F1090" s="247"/>
      <c r="G1090" s="246"/>
      <c r="H1090" s="245"/>
      <c r="I1090" s="245"/>
      <c r="J1090" s="246"/>
      <c r="K1090" s="138"/>
      <c r="L1090" s="138"/>
      <c r="M1090" s="138"/>
      <c r="N1090" s="138"/>
      <c r="O1090" s="138"/>
      <c r="P1090" s="138"/>
      <c r="Q1090" s="138"/>
      <c r="R1090" s="138"/>
    </row>
    <row r="1091" spans="1:18" s="134" customFormat="1" x14ac:dyDescent="0.25">
      <c r="A1091" s="241">
        <v>43346</v>
      </c>
      <c r="B1091" s="242">
        <v>180173951</v>
      </c>
      <c r="C1091" s="247">
        <v>6</v>
      </c>
      <c r="D1091" s="246">
        <v>755563</v>
      </c>
      <c r="E1091" s="242"/>
      <c r="F1091" s="247"/>
      <c r="G1091" s="246"/>
      <c r="H1091" s="245"/>
      <c r="I1091" s="245">
        <v>11303077</v>
      </c>
      <c r="J1091" s="246" t="s">
        <v>17</v>
      </c>
      <c r="K1091" s="138"/>
      <c r="L1091" s="138"/>
      <c r="M1091" s="138"/>
      <c r="N1091" s="138"/>
      <c r="O1091" s="138"/>
      <c r="P1091" s="138"/>
      <c r="Q1091" s="138"/>
      <c r="R1091" s="138"/>
    </row>
    <row r="1092" spans="1:18" s="134" customFormat="1" x14ac:dyDescent="0.25">
      <c r="A1092" s="241">
        <v>43347</v>
      </c>
      <c r="B1092" s="242">
        <v>180173965</v>
      </c>
      <c r="C1092" s="247">
        <v>14</v>
      </c>
      <c r="D1092" s="246">
        <v>1665475</v>
      </c>
      <c r="E1092" s="242">
        <v>180045122</v>
      </c>
      <c r="F1092" s="247">
        <v>4</v>
      </c>
      <c r="G1092" s="246">
        <v>328475</v>
      </c>
      <c r="H1092" s="245"/>
      <c r="I1092" s="245"/>
      <c r="J1092" s="246"/>
      <c r="K1092" s="138"/>
      <c r="L1092" s="138"/>
      <c r="M1092" s="138"/>
      <c r="N1092" s="138"/>
      <c r="O1092" s="138"/>
      <c r="P1092" s="138"/>
      <c r="Q1092" s="138"/>
      <c r="R1092" s="138"/>
    </row>
    <row r="1093" spans="1:18" s="134" customFormat="1" x14ac:dyDescent="0.25">
      <c r="A1093" s="241">
        <v>43347</v>
      </c>
      <c r="B1093" s="242">
        <v>180173976</v>
      </c>
      <c r="C1093" s="247">
        <v>8</v>
      </c>
      <c r="D1093" s="246">
        <v>880250</v>
      </c>
      <c r="E1093" s="242">
        <v>180045123</v>
      </c>
      <c r="F1093" s="247">
        <v>2</v>
      </c>
      <c r="G1093" s="246">
        <v>236338</v>
      </c>
      <c r="H1093" s="245"/>
      <c r="I1093" s="245"/>
      <c r="J1093" s="246"/>
      <c r="K1093" s="138"/>
      <c r="L1093" s="138"/>
      <c r="M1093" s="138"/>
      <c r="N1093" s="138"/>
      <c r="O1093" s="138"/>
      <c r="P1093" s="138"/>
      <c r="Q1093" s="138"/>
      <c r="R1093" s="138"/>
    </row>
    <row r="1094" spans="1:18" s="134" customFormat="1" x14ac:dyDescent="0.25">
      <c r="A1094" s="241">
        <v>43347</v>
      </c>
      <c r="B1094" s="242">
        <v>180173988</v>
      </c>
      <c r="C1094" s="247">
        <v>4</v>
      </c>
      <c r="D1094" s="246">
        <v>532875</v>
      </c>
      <c r="E1094" s="242">
        <v>180045129</v>
      </c>
      <c r="F1094" s="247">
        <v>1</v>
      </c>
      <c r="G1094" s="246">
        <v>121888</v>
      </c>
      <c r="H1094" s="245"/>
      <c r="I1094" s="245"/>
      <c r="J1094" s="246"/>
      <c r="K1094" s="138"/>
      <c r="L1094" s="138"/>
      <c r="M1094" s="138"/>
      <c r="N1094" s="138"/>
      <c r="O1094" s="138"/>
      <c r="P1094" s="138"/>
      <c r="Q1094" s="138"/>
      <c r="R1094" s="138"/>
    </row>
    <row r="1095" spans="1:18" s="134" customFormat="1" x14ac:dyDescent="0.25">
      <c r="A1095" s="241">
        <v>43347</v>
      </c>
      <c r="B1095" s="242">
        <v>180174003</v>
      </c>
      <c r="C1095" s="247">
        <v>6</v>
      </c>
      <c r="D1095" s="246">
        <v>706475</v>
      </c>
      <c r="E1095" s="242"/>
      <c r="F1095" s="247"/>
      <c r="G1095" s="246"/>
      <c r="H1095" s="245"/>
      <c r="I1095" s="245"/>
      <c r="J1095" s="246"/>
      <c r="K1095" s="138"/>
      <c r="L1095" s="138"/>
      <c r="M1095" s="138"/>
      <c r="N1095" s="138"/>
      <c r="O1095" s="138"/>
      <c r="P1095" s="138"/>
      <c r="Q1095" s="138"/>
      <c r="R1095" s="138"/>
    </row>
    <row r="1096" spans="1:18" s="134" customFormat="1" x14ac:dyDescent="0.25">
      <c r="A1096" s="241">
        <v>43347</v>
      </c>
      <c r="B1096" s="242">
        <v>180174027</v>
      </c>
      <c r="C1096" s="247">
        <v>5</v>
      </c>
      <c r="D1096" s="246">
        <v>585288</v>
      </c>
      <c r="E1096" s="242"/>
      <c r="F1096" s="247"/>
      <c r="G1096" s="246"/>
      <c r="H1096" s="245"/>
      <c r="I1096" s="245"/>
      <c r="J1096" s="246"/>
      <c r="K1096" s="138"/>
      <c r="L1096" s="138"/>
      <c r="M1096" s="138"/>
      <c r="N1096" s="138"/>
      <c r="O1096" s="138"/>
      <c r="P1096" s="138"/>
      <c r="Q1096" s="138"/>
      <c r="R1096" s="138"/>
    </row>
    <row r="1097" spans="1:18" s="134" customFormat="1" x14ac:dyDescent="0.25">
      <c r="A1097" s="241">
        <v>43347</v>
      </c>
      <c r="B1097" s="242">
        <v>180174031</v>
      </c>
      <c r="C1097" s="247">
        <v>1</v>
      </c>
      <c r="D1097" s="246">
        <v>88025</v>
      </c>
      <c r="E1097" s="242"/>
      <c r="F1097" s="247"/>
      <c r="G1097" s="246"/>
      <c r="H1097" s="245"/>
      <c r="I1097" s="245"/>
      <c r="J1097" s="246"/>
      <c r="K1097" s="138"/>
      <c r="L1097" s="138"/>
      <c r="M1097" s="138"/>
      <c r="N1097" s="138"/>
      <c r="O1097" s="138"/>
      <c r="P1097" s="138"/>
      <c r="Q1097" s="138"/>
      <c r="R1097" s="138"/>
    </row>
    <row r="1098" spans="1:18" s="134" customFormat="1" x14ac:dyDescent="0.25">
      <c r="A1098" s="241">
        <v>43347</v>
      </c>
      <c r="B1098" s="242">
        <v>180174044</v>
      </c>
      <c r="C1098" s="247">
        <v>1</v>
      </c>
      <c r="D1098" s="246">
        <v>131425</v>
      </c>
      <c r="E1098" s="242"/>
      <c r="F1098" s="247"/>
      <c r="G1098" s="246"/>
      <c r="H1098" s="245"/>
      <c r="I1098" s="245"/>
      <c r="J1098" s="246"/>
      <c r="K1098" s="138"/>
      <c r="L1098" s="138"/>
      <c r="M1098" s="138"/>
      <c r="N1098" s="138"/>
      <c r="O1098" s="138"/>
      <c r="P1098" s="138"/>
      <c r="Q1098" s="138"/>
      <c r="R1098" s="138"/>
    </row>
    <row r="1099" spans="1:18" s="134" customFormat="1" x14ac:dyDescent="0.25">
      <c r="A1099" s="241">
        <v>43347</v>
      </c>
      <c r="B1099" s="242">
        <v>180174045</v>
      </c>
      <c r="C1099" s="247">
        <v>1</v>
      </c>
      <c r="D1099" s="246">
        <v>155838</v>
      </c>
      <c r="E1099" s="242"/>
      <c r="F1099" s="247"/>
      <c r="G1099" s="246"/>
      <c r="H1099" s="245"/>
      <c r="I1099" s="245">
        <v>4058950</v>
      </c>
      <c r="J1099" s="246" t="s">
        <v>17</v>
      </c>
      <c r="K1099" s="138"/>
      <c r="L1099" s="138"/>
      <c r="M1099" s="138"/>
      <c r="N1099" s="138"/>
      <c r="O1099" s="138"/>
      <c r="P1099" s="138"/>
      <c r="Q1099" s="138"/>
      <c r="R1099" s="138"/>
    </row>
    <row r="1100" spans="1:18" s="134" customFormat="1" x14ac:dyDescent="0.25">
      <c r="A1100" s="241">
        <v>43348</v>
      </c>
      <c r="B1100" s="242">
        <v>180174072</v>
      </c>
      <c r="C1100" s="247">
        <v>13</v>
      </c>
      <c r="D1100" s="246">
        <v>1326763</v>
      </c>
      <c r="E1100" s="242">
        <v>180045148</v>
      </c>
      <c r="F1100" s="247">
        <v>1</v>
      </c>
      <c r="G1100" s="246">
        <v>123813</v>
      </c>
      <c r="H1100" s="245"/>
      <c r="I1100" s="245"/>
      <c r="J1100" s="246"/>
      <c r="K1100" s="138"/>
      <c r="L1100" s="138"/>
      <c r="M1100" s="138"/>
      <c r="N1100" s="138"/>
      <c r="O1100" s="138"/>
      <c r="P1100" s="138"/>
      <c r="Q1100" s="138"/>
      <c r="R1100" s="138"/>
    </row>
    <row r="1101" spans="1:18" s="134" customFormat="1" x14ac:dyDescent="0.25">
      <c r="A1101" s="241">
        <v>43348</v>
      </c>
      <c r="B1101" s="242">
        <v>180174088</v>
      </c>
      <c r="C1101" s="247">
        <v>4</v>
      </c>
      <c r="D1101" s="246">
        <v>499100</v>
      </c>
      <c r="E1101" s="242"/>
      <c r="F1101" s="247"/>
      <c r="G1101" s="246"/>
      <c r="H1101" s="245"/>
      <c r="I1101" s="245"/>
      <c r="J1101" s="246"/>
      <c r="K1101" s="138"/>
      <c r="L1101" s="138"/>
      <c r="M1101" s="138"/>
      <c r="N1101" s="138"/>
      <c r="O1101" s="138"/>
      <c r="P1101" s="138"/>
      <c r="Q1101" s="138"/>
      <c r="R1101" s="138"/>
    </row>
    <row r="1102" spans="1:18" s="134" customFormat="1" x14ac:dyDescent="0.25">
      <c r="A1102" s="241">
        <v>43348</v>
      </c>
      <c r="B1102" s="242">
        <v>180174094</v>
      </c>
      <c r="C1102" s="247">
        <v>5</v>
      </c>
      <c r="D1102" s="246">
        <v>585463</v>
      </c>
      <c r="E1102" s="242"/>
      <c r="F1102" s="247"/>
      <c r="G1102" s="246"/>
      <c r="H1102" s="245"/>
      <c r="I1102" s="245"/>
      <c r="J1102" s="246"/>
      <c r="K1102" s="138"/>
      <c r="L1102" s="138"/>
      <c r="M1102" s="138"/>
      <c r="N1102" s="138"/>
      <c r="O1102" s="138"/>
      <c r="P1102" s="138"/>
      <c r="Q1102" s="138"/>
      <c r="R1102" s="138"/>
    </row>
    <row r="1103" spans="1:18" s="134" customFormat="1" x14ac:dyDescent="0.25">
      <c r="A1103" s="241">
        <v>43348</v>
      </c>
      <c r="B1103" s="242">
        <v>180174121</v>
      </c>
      <c r="C1103" s="247">
        <v>1</v>
      </c>
      <c r="D1103" s="246">
        <v>121188</v>
      </c>
      <c r="E1103" s="242"/>
      <c r="F1103" s="247"/>
      <c r="G1103" s="246"/>
      <c r="H1103" s="245"/>
      <c r="I1103" s="245"/>
      <c r="J1103" s="246"/>
      <c r="K1103" s="138"/>
      <c r="L1103" s="138"/>
      <c r="M1103" s="138"/>
      <c r="N1103" s="138"/>
      <c r="O1103" s="138"/>
      <c r="P1103" s="138"/>
      <c r="Q1103" s="138"/>
      <c r="R1103" s="138"/>
    </row>
    <row r="1104" spans="1:18" s="134" customFormat="1" x14ac:dyDescent="0.25">
      <c r="A1104" s="241">
        <v>43348</v>
      </c>
      <c r="B1104" s="242">
        <v>180174126</v>
      </c>
      <c r="C1104" s="247">
        <v>14</v>
      </c>
      <c r="D1104" s="246">
        <v>1540175</v>
      </c>
      <c r="E1104" s="242"/>
      <c r="F1104" s="247"/>
      <c r="G1104" s="246"/>
      <c r="H1104" s="245"/>
      <c r="I1104" s="245"/>
      <c r="J1104" s="246"/>
      <c r="K1104" s="138"/>
      <c r="L1104" s="138"/>
      <c r="M1104" s="138"/>
      <c r="N1104" s="138"/>
      <c r="O1104" s="138"/>
      <c r="P1104" s="138"/>
      <c r="Q1104" s="138"/>
      <c r="R1104" s="138"/>
    </row>
    <row r="1105" spans="1:18" s="134" customFormat="1" x14ac:dyDescent="0.25">
      <c r="A1105" s="241">
        <v>43348</v>
      </c>
      <c r="B1105" s="242">
        <v>180174130</v>
      </c>
      <c r="C1105" s="247">
        <v>5</v>
      </c>
      <c r="D1105" s="246">
        <v>513888</v>
      </c>
      <c r="E1105" s="242"/>
      <c r="F1105" s="247"/>
      <c r="G1105" s="246"/>
      <c r="H1105" s="245"/>
      <c r="I1105" s="245"/>
      <c r="J1105" s="246"/>
      <c r="K1105" s="138"/>
      <c r="L1105" s="138"/>
      <c r="M1105" s="138"/>
      <c r="N1105" s="138"/>
      <c r="O1105" s="138"/>
      <c r="P1105" s="138"/>
      <c r="Q1105" s="138"/>
      <c r="R1105" s="138"/>
    </row>
    <row r="1106" spans="1:18" s="134" customFormat="1" x14ac:dyDescent="0.25">
      <c r="A1106" s="241">
        <v>43348</v>
      </c>
      <c r="B1106" s="242">
        <v>180174135</v>
      </c>
      <c r="C1106" s="247">
        <v>1</v>
      </c>
      <c r="D1106" s="246">
        <v>75513</v>
      </c>
      <c r="E1106" s="242"/>
      <c r="F1106" s="247"/>
      <c r="G1106" s="246"/>
      <c r="H1106" s="245"/>
      <c r="I1106" s="245">
        <v>4538277</v>
      </c>
      <c r="J1106" s="246" t="s">
        <v>17</v>
      </c>
      <c r="K1106" s="138"/>
      <c r="L1106" s="138"/>
      <c r="M1106" s="138"/>
      <c r="N1106" s="138"/>
      <c r="O1106" s="138"/>
      <c r="P1106" s="138"/>
      <c r="Q1106" s="138"/>
      <c r="R1106" s="138"/>
    </row>
    <row r="1107" spans="1:18" s="134" customFormat="1" x14ac:dyDescent="0.25">
      <c r="A1107" s="241">
        <v>43349</v>
      </c>
      <c r="B1107" s="242">
        <v>180174154</v>
      </c>
      <c r="C1107" s="247">
        <v>15</v>
      </c>
      <c r="D1107" s="246">
        <v>1597050</v>
      </c>
      <c r="E1107" s="242">
        <v>180045157</v>
      </c>
      <c r="F1107" s="247">
        <v>4</v>
      </c>
      <c r="G1107" s="246">
        <v>342825</v>
      </c>
      <c r="H1107" s="245"/>
      <c r="I1107" s="245"/>
      <c r="J1107" s="246"/>
      <c r="K1107" s="138"/>
      <c r="L1107" s="138"/>
      <c r="M1107" s="138"/>
      <c r="N1107" s="138"/>
      <c r="O1107" s="138"/>
      <c r="P1107" s="138"/>
      <c r="Q1107" s="138"/>
      <c r="R1107" s="138"/>
    </row>
    <row r="1108" spans="1:18" s="134" customFormat="1" x14ac:dyDescent="0.25">
      <c r="A1108" s="241">
        <v>43349</v>
      </c>
      <c r="B1108" s="242">
        <v>180174162</v>
      </c>
      <c r="C1108" s="247">
        <v>9</v>
      </c>
      <c r="D1108" s="246">
        <v>985863</v>
      </c>
      <c r="E1108" s="242"/>
      <c r="F1108" s="247"/>
      <c r="G1108" s="246"/>
      <c r="H1108" s="245"/>
      <c r="I1108" s="245"/>
      <c r="J1108" s="246"/>
      <c r="K1108" s="138"/>
      <c r="L1108" s="138"/>
      <c r="M1108" s="138"/>
      <c r="N1108" s="138"/>
      <c r="O1108" s="138"/>
      <c r="P1108" s="138"/>
      <c r="Q1108" s="138"/>
      <c r="R1108" s="138"/>
    </row>
    <row r="1109" spans="1:18" s="134" customFormat="1" x14ac:dyDescent="0.25">
      <c r="A1109" s="241">
        <v>43349</v>
      </c>
      <c r="B1109" s="242">
        <v>180174174</v>
      </c>
      <c r="C1109" s="247">
        <v>1</v>
      </c>
      <c r="D1109" s="246">
        <v>150500</v>
      </c>
      <c r="E1109" s="242"/>
      <c r="F1109" s="247"/>
      <c r="G1109" s="246"/>
      <c r="H1109" s="245"/>
      <c r="I1109" s="245"/>
      <c r="J1109" s="246"/>
      <c r="K1109" s="138"/>
      <c r="L1109" s="138"/>
      <c r="M1109" s="138"/>
      <c r="N1109" s="138"/>
      <c r="O1109" s="138"/>
      <c r="P1109" s="138"/>
      <c r="Q1109" s="138"/>
      <c r="R1109" s="138"/>
    </row>
    <row r="1110" spans="1:18" s="134" customFormat="1" x14ac:dyDescent="0.25">
      <c r="A1110" s="241">
        <v>43349</v>
      </c>
      <c r="B1110" s="242">
        <v>180174179</v>
      </c>
      <c r="C1110" s="247">
        <v>6</v>
      </c>
      <c r="D1110" s="246">
        <v>639975</v>
      </c>
      <c r="E1110" s="242"/>
      <c r="F1110" s="247"/>
      <c r="G1110" s="246"/>
      <c r="H1110" s="245"/>
      <c r="I1110" s="245"/>
      <c r="J1110" s="246"/>
      <c r="K1110" s="138"/>
      <c r="L1110" s="138"/>
      <c r="M1110" s="138"/>
      <c r="N1110" s="138"/>
      <c r="O1110" s="138"/>
      <c r="P1110" s="138"/>
      <c r="Q1110" s="138"/>
      <c r="R1110" s="138"/>
    </row>
    <row r="1111" spans="1:18" s="134" customFormat="1" x14ac:dyDescent="0.25">
      <c r="A1111" s="241">
        <v>43349</v>
      </c>
      <c r="B1111" s="242">
        <v>180174199</v>
      </c>
      <c r="C1111" s="247">
        <v>8</v>
      </c>
      <c r="D1111" s="246">
        <v>792313</v>
      </c>
      <c r="E1111" s="242"/>
      <c r="F1111" s="247"/>
      <c r="G1111" s="246"/>
      <c r="H1111" s="245"/>
      <c r="I1111" s="245"/>
      <c r="J1111" s="246"/>
      <c r="K1111" s="138"/>
      <c r="L1111" s="138"/>
      <c r="M1111" s="138"/>
      <c r="N1111" s="138"/>
      <c r="O1111" s="138"/>
      <c r="P1111" s="138"/>
      <c r="Q1111" s="138"/>
      <c r="R1111" s="138"/>
    </row>
    <row r="1112" spans="1:18" s="134" customFormat="1" x14ac:dyDescent="0.25">
      <c r="A1112" s="241">
        <v>43349</v>
      </c>
      <c r="B1112" s="242">
        <v>180174209</v>
      </c>
      <c r="C1112" s="247">
        <v>4</v>
      </c>
      <c r="D1112" s="246">
        <v>364350</v>
      </c>
      <c r="E1112" s="242"/>
      <c r="F1112" s="247"/>
      <c r="G1112" s="246"/>
      <c r="H1112" s="245"/>
      <c r="I1112" s="245"/>
      <c r="J1112" s="246"/>
      <c r="K1112" s="138"/>
      <c r="L1112" s="138"/>
      <c r="M1112" s="138"/>
      <c r="N1112" s="138"/>
      <c r="O1112" s="138"/>
      <c r="P1112" s="138"/>
      <c r="Q1112" s="138"/>
      <c r="R1112" s="138"/>
    </row>
    <row r="1113" spans="1:18" s="134" customFormat="1" x14ac:dyDescent="0.25">
      <c r="A1113" s="241">
        <v>43349</v>
      </c>
      <c r="B1113" s="242">
        <v>180174221</v>
      </c>
      <c r="C1113" s="247">
        <v>3</v>
      </c>
      <c r="D1113" s="246">
        <v>276413</v>
      </c>
      <c r="E1113" s="242"/>
      <c r="F1113" s="247"/>
      <c r="G1113" s="246"/>
      <c r="H1113" s="245"/>
      <c r="I1113" s="245"/>
      <c r="J1113" s="246"/>
      <c r="K1113" s="138"/>
      <c r="L1113" s="138"/>
      <c r="M1113" s="138"/>
      <c r="N1113" s="138"/>
      <c r="O1113" s="138"/>
      <c r="P1113" s="138"/>
      <c r="Q1113" s="138"/>
      <c r="R1113" s="138"/>
    </row>
    <row r="1114" spans="1:18" s="134" customFormat="1" x14ac:dyDescent="0.25">
      <c r="A1114" s="241">
        <v>43349</v>
      </c>
      <c r="B1114" s="242">
        <v>180174233</v>
      </c>
      <c r="C1114" s="247">
        <v>1</v>
      </c>
      <c r="D1114" s="246">
        <v>145775</v>
      </c>
      <c r="E1114" s="242"/>
      <c r="F1114" s="247"/>
      <c r="G1114" s="246"/>
      <c r="H1114" s="245"/>
      <c r="I1114" s="245">
        <v>4609414</v>
      </c>
      <c r="J1114" s="246" t="s">
        <v>17</v>
      </c>
      <c r="K1114" s="138"/>
      <c r="L1114" s="138"/>
      <c r="M1114" s="138"/>
      <c r="N1114" s="138"/>
      <c r="O1114" s="138"/>
      <c r="P1114" s="138"/>
      <c r="Q1114" s="138"/>
      <c r="R1114" s="138"/>
    </row>
    <row r="1115" spans="1:18" s="134" customFormat="1" x14ac:dyDescent="0.25">
      <c r="A1115" s="241">
        <v>43350</v>
      </c>
      <c r="B1115" s="242">
        <v>180174247</v>
      </c>
      <c r="C1115" s="247">
        <v>24</v>
      </c>
      <c r="D1115" s="246">
        <v>2742950</v>
      </c>
      <c r="E1115" s="242">
        <v>180045170</v>
      </c>
      <c r="F1115" s="247">
        <v>4</v>
      </c>
      <c r="G1115" s="246">
        <v>528850</v>
      </c>
      <c r="H1115" s="245"/>
      <c r="I1115" s="245"/>
      <c r="J1115" s="246"/>
      <c r="K1115" s="138"/>
      <c r="L1115" s="138"/>
      <c r="M1115" s="138"/>
      <c r="N1115" s="138"/>
      <c r="O1115" s="138"/>
      <c r="P1115" s="138"/>
      <c r="Q1115" s="138"/>
      <c r="R1115" s="138"/>
    </row>
    <row r="1116" spans="1:18" s="134" customFormat="1" x14ac:dyDescent="0.25">
      <c r="A1116" s="241">
        <v>43350</v>
      </c>
      <c r="B1116" s="242">
        <v>180174249</v>
      </c>
      <c r="C1116" s="247">
        <v>9</v>
      </c>
      <c r="D1116" s="246">
        <v>864850</v>
      </c>
      <c r="E1116" s="242"/>
      <c r="F1116" s="247"/>
      <c r="G1116" s="246"/>
      <c r="H1116" s="245"/>
      <c r="I1116" s="245"/>
      <c r="J1116" s="246"/>
      <c r="K1116" s="138"/>
      <c r="L1116" s="138"/>
      <c r="M1116" s="138"/>
      <c r="N1116" s="138"/>
      <c r="O1116" s="138"/>
      <c r="P1116" s="138"/>
      <c r="Q1116" s="138"/>
      <c r="R1116" s="138"/>
    </row>
    <row r="1117" spans="1:18" s="134" customFormat="1" x14ac:dyDescent="0.25">
      <c r="A1117" s="241">
        <v>43350</v>
      </c>
      <c r="B1117" s="242">
        <v>180174256</v>
      </c>
      <c r="C1117" s="247">
        <v>4</v>
      </c>
      <c r="D1117" s="246">
        <v>461300</v>
      </c>
      <c r="E1117" s="242"/>
      <c r="F1117" s="247"/>
      <c r="G1117" s="246"/>
      <c r="H1117" s="245"/>
      <c r="I1117" s="245"/>
      <c r="J1117" s="246"/>
      <c r="K1117" s="138"/>
      <c r="L1117" s="138"/>
      <c r="M1117" s="138"/>
      <c r="N1117" s="138"/>
      <c r="O1117" s="138"/>
      <c r="P1117" s="138"/>
      <c r="Q1117" s="138"/>
      <c r="R1117" s="138"/>
    </row>
    <row r="1118" spans="1:18" s="134" customFormat="1" x14ac:dyDescent="0.25">
      <c r="A1118" s="241">
        <v>43350</v>
      </c>
      <c r="B1118" s="242">
        <v>180174270</v>
      </c>
      <c r="C1118" s="247">
        <v>5</v>
      </c>
      <c r="D1118" s="246">
        <v>511875</v>
      </c>
      <c r="E1118" s="242"/>
      <c r="F1118" s="247"/>
      <c r="G1118" s="246"/>
      <c r="H1118" s="245"/>
      <c r="I1118" s="245"/>
      <c r="J1118" s="246"/>
      <c r="K1118" s="138"/>
      <c r="L1118" s="138"/>
      <c r="M1118" s="138"/>
      <c r="N1118" s="138"/>
      <c r="O1118" s="138"/>
      <c r="P1118" s="138"/>
      <c r="Q1118" s="138"/>
      <c r="R1118" s="138"/>
    </row>
    <row r="1119" spans="1:18" s="134" customFormat="1" x14ac:dyDescent="0.25">
      <c r="A1119" s="241">
        <v>43350</v>
      </c>
      <c r="B1119" s="242">
        <v>180174293</v>
      </c>
      <c r="C1119" s="247">
        <v>9</v>
      </c>
      <c r="D1119" s="246">
        <v>874825</v>
      </c>
      <c r="E1119" s="242"/>
      <c r="F1119" s="247"/>
      <c r="G1119" s="246"/>
      <c r="H1119" s="245"/>
      <c r="I1119" s="245"/>
      <c r="J1119" s="246"/>
      <c r="K1119" s="138"/>
      <c r="L1119" s="138"/>
      <c r="M1119" s="138"/>
      <c r="N1119" s="138"/>
      <c r="O1119" s="138"/>
      <c r="P1119" s="138"/>
      <c r="Q1119" s="138"/>
      <c r="R1119" s="138"/>
    </row>
    <row r="1120" spans="1:18" s="134" customFormat="1" x14ac:dyDescent="0.25">
      <c r="A1120" s="241">
        <v>43350</v>
      </c>
      <c r="B1120" s="242">
        <v>180174295</v>
      </c>
      <c r="C1120" s="247">
        <v>2</v>
      </c>
      <c r="D1120" s="246">
        <v>254538</v>
      </c>
      <c r="E1120" s="242"/>
      <c r="F1120" s="247"/>
      <c r="G1120" s="246"/>
      <c r="H1120" s="245"/>
      <c r="I1120" s="245"/>
      <c r="J1120" s="246"/>
      <c r="K1120" s="138"/>
      <c r="L1120" s="138"/>
      <c r="M1120" s="138"/>
      <c r="N1120" s="138"/>
      <c r="O1120" s="138"/>
      <c r="P1120" s="138"/>
      <c r="Q1120" s="138"/>
      <c r="R1120" s="138"/>
    </row>
    <row r="1121" spans="1:18" s="134" customFormat="1" x14ac:dyDescent="0.25">
      <c r="A1121" s="241">
        <v>43350</v>
      </c>
      <c r="B1121" s="242">
        <v>180174320</v>
      </c>
      <c r="C1121" s="247">
        <v>1</v>
      </c>
      <c r="D1121" s="246">
        <v>76213</v>
      </c>
      <c r="E1121" s="242"/>
      <c r="F1121" s="247"/>
      <c r="G1121" s="246"/>
      <c r="H1121" s="245"/>
      <c r="I1121" s="245">
        <v>5257701</v>
      </c>
      <c r="J1121" s="246" t="s">
        <v>17</v>
      </c>
      <c r="K1121" s="138"/>
      <c r="L1121" s="138"/>
      <c r="M1121" s="138"/>
      <c r="N1121" s="138"/>
      <c r="O1121" s="138"/>
      <c r="P1121" s="138"/>
      <c r="Q1121" s="138"/>
      <c r="R1121" s="138"/>
    </row>
    <row r="1122" spans="1:18" s="134" customFormat="1" x14ac:dyDescent="0.25">
      <c r="A1122" s="241">
        <v>43351</v>
      </c>
      <c r="B1122" s="242">
        <v>180174328</v>
      </c>
      <c r="C1122" s="247">
        <v>20</v>
      </c>
      <c r="D1122" s="246">
        <v>2055025</v>
      </c>
      <c r="E1122" s="242">
        <v>180045189</v>
      </c>
      <c r="F1122" s="247">
        <v>1</v>
      </c>
      <c r="G1122" s="246">
        <v>46638</v>
      </c>
      <c r="H1122" s="245"/>
      <c r="I1122" s="245"/>
      <c r="J1122" s="246"/>
      <c r="K1122" s="138"/>
      <c r="L1122" s="138"/>
      <c r="M1122" s="138"/>
      <c r="N1122" s="138"/>
      <c r="O1122" s="138"/>
      <c r="P1122" s="138"/>
      <c r="Q1122" s="138"/>
      <c r="R1122" s="138"/>
    </row>
    <row r="1123" spans="1:18" s="134" customFormat="1" x14ac:dyDescent="0.25">
      <c r="A1123" s="241">
        <v>43351</v>
      </c>
      <c r="B1123" s="242">
        <v>180174337</v>
      </c>
      <c r="C1123" s="247">
        <v>8</v>
      </c>
      <c r="D1123" s="246">
        <v>785050</v>
      </c>
      <c r="E1123" s="242"/>
      <c r="F1123" s="247"/>
      <c r="G1123" s="246"/>
      <c r="H1123" s="245"/>
      <c r="I1123" s="245"/>
      <c r="J1123" s="246"/>
      <c r="K1123" s="138"/>
      <c r="L1123" s="138"/>
      <c r="M1123" s="138"/>
      <c r="N1123" s="138"/>
      <c r="O1123" s="138"/>
      <c r="P1123" s="138"/>
      <c r="Q1123" s="138"/>
      <c r="R1123" s="138"/>
    </row>
    <row r="1124" spans="1:18" s="134" customFormat="1" x14ac:dyDescent="0.25">
      <c r="A1124" s="241">
        <v>43351</v>
      </c>
      <c r="B1124" s="242">
        <v>180174342</v>
      </c>
      <c r="C1124" s="247">
        <v>6</v>
      </c>
      <c r="D1124" s="246">
        <v>746813</v>
      </c>
      <c r="E1124" s="242"/>
      <c r="F1124" s="247"/>
      <c r="G1124" s="246"/>
      <c r="H1124" s="245"/>
      <c r="I1124" s="245"/>
      <c r="J1124" s="246"/>
      <c r="K1124" s="138"/>
      <c r="L1124" s="138"/>
      <c r="M1124" s="138"/>
      <c r="N1124" s="138"/>
      <c r="O1124" s="138"/>
      <c r="P1124" s="138"/>
      <c r="Q1124" s="138"/>
      <c r="R1124" s="138"/>
    </row>
    <row r="1125" spans="1:18" s="134" customFormat="1" x14ac:dyDescent="0.25">
      <c r="A1125" s="241">
        <v>43351</v>
      </c>
      <c r="B1125" s="242">
        <v>180174357</v>
      </c>
      <c r="C1125" s="247">
        <v>4</v>
      </c>
      <c r="D1125" s="246">
        <v>340813</v>
      </c>
      <c r="E1125" s="242"/>
      <c r="F1125" s="247"/>
      <c r="G1125" s="246"/>
      <c r="H1125" s="245"/>
      <c r="I1125" s="245"/>
      <c r="J1125" s="246"/>
      <c r="K1125" s="138"/>
      <c r="L1125" s="138"/>
      <c r="M1125" s="138"/>
      <c r="N1125" s="138"/>
      <c r="O1125" s="138"/>
      <c r="P1125" s="138"/>
      <c r="Q1125" s="138"/>
      <c r="R1125" s="138"/>
    </row>
    <row r="1126" spans="1:18" s="134" customFormat="1" x14ac:dyDescent="0.25">
      <c r="A1126" s="241">
        <v>43351</v>
      </c>
      <c r="B1126" s="242">
        <v>180174375</v>
      </c>
      <c r="C1126" s="247">
        <v>5</v>
      </c>
      <c r="D1126" s="246">
        <v>456225</v>
      </c>
      <c r="E1126" s="242"/>
      <c r="F1126" s="247"/>
      <c r="G1126" s="246"/>
      <c r="H1126" s="245"/>
      <c r="I1126" s="245"/>
      <c r="J1126" s="246"/>
      <c r="K1126" s="138"/>
      <c r="L1126" s="138"/>
      <c r="M1126" s="138"/>
      <c r="N1126" s="138"/>
      <c r="O1126" s="138"/>
      <c r="P1126" s="138"/>
      <c r="Q1126" s="138"/>
      <c r="R1126" s="138"/>
    </row>
    <row r="1127" spans="1:18" s="134" customFormat="1" x14ac:dyDescent="0.25">
      <c r="A1127" s="241">
        <v>43351</v>
      </c>
      <c r="B1127" s="242">
        <v>180174834</v>
      </c>
      <c r="C1127" s="247">
        <v>2</v>
      </c>
      <c r="D1127" s="246">
        <v>395850</v>
      </c>
      <c r="E1127" s="242"/>
      <c r="F1127" s="247"/>
      <c r="G1127" s="246"/>
      <c r="H1127" s="245"/>
      <c r="I1127" s="245">
        <v>4733138</v>
      </c>
      <c r="J1127" s="246" t="s">
        <v>17</v>
      </c>
      <c r="K1127" s="138"/>
      <c r="L1127" s="138"/>
      <c r="M1127" s="138"/>
      <c r="N1127" s="138"/>
      <c r="O1127" s="138"/>
      <c r="P1127" s="138"/>
      <c r="Q1127" s="138"/>
      <c r="R1127" s="138"/>
    </row>
    <row r="1128" spans="1:18" s="134" customFormat="1" x14ac:dyDescent="0.25">
      <c r="A1128" s="241">
        <v>43353</v>
      </c>
      <c r="B1128" s="242">
        <v>180174476</v>
      </c>
      <c r="C1128" s="247">
        <v>46</v>
      </c>
      <c r="D1128" s="246">
        <v>4534863</v>
      </c>
      <c r="E1128" s="242">
        <v>180045208</v>
      </c>
      <c r="F1128" s="247">
        <v>3</v>
      </c>
      <c r="G1128" s="246">
        <v>299775</v>
      </c>
      <c r="H1128" s="245"/>
      <c r="I1128" s="245"/>
      <c r="J1128" s="246"/>
      <c r="K1128" s="138"/>
      <c r="L1128" s="138"/>
      <c r="M1128" s="138"/>
      <c r="N1128" s="138"/>
      <c r="O1128" s="138"/>
      <c r="P1128" s="138"/>
      <c r="Q1128" s="138"/>
      <c r="R1128" s="138"/>
    </row>
    <row r="1129" spans="1:18" s="134" customFormat="1" x14ac:dyDescent="0.25">
      <c r="A1129" s="241">
        <v>43353</v>
      </c>
      <c r="B1129" s="242">
        <v>180174486</v>
      </c>
      <c r="C1129" s="247">
        <v>13</v>
      </c>
      <c r="D1129" s="246">
        <v>1490650</v>
      </c>
      <c r="E1129" s="242">
        <v>180045213</v>
      </c>
      <c r="F1129" s="247">
        <v>3</v>
      </c>
      <c r="G1129" s="246">
        <v>317625</v>
      </c>
      <c r="H1129" s="245"/>
      <c r="I1129" s="245"/>
      <c r="J1129" s="246"/>
      <c r="K1129" s="138"/>
      <c r="L1129" s="138"/>
      <c r="M1129" s="138"/>
      <c r="N1129" s="138"/>
      <c r="O1129" s="138"/>
      <c r="P1129" s="138"/>
      <c r="Q1129" s="138"/>
      <c r="R1129" s="138"/>
    </row>
    <row r="1130" spans="1:18" s="134" customFormat="1" x14ac:dyDescent="0.25">
      <c r="A1130" s="241">
        <v>43353</v>
      </c>
      <c r="B1130" s="242">
        <v>180174498</v>
      </c>
      <c r="C1130" s="247">
        <v>14</v>
      </c>
      <c r="D1130" s="246">
        <v>1430363</v>
      </c>
      <c r="E1130" s="242"/>
      <c r="F1130" s="247"/>
      <c r="G1130" s="246"/>
      <c r="H1130" s="245"/>
      <c r="I1130" s="245"/>
      <c r="J1130" s="246"/>
      <c r="K1130" s="138"/>
      <c r="L1130" s="138"/>
      <c r="M1130" s="138"/>
      <c r="N1130" s="138"/>
      <c r="O1130" s="138"/>
      <c r="P1130" s="138"/>
      <c r="Q1130" s="138"/>
      <c r="R1130" s="138"/>
    </row>
    <row r="1131" spans="1:18" s="134" customFormat="1" x14ac:dyDescent="0.25">
      <c r="A1131" s="241">
        <v>43353</v>
      </c>
      <c r="B1131" s="242">
        <v>180174500</v>
      </c>
      <c r="C1131" s="247">
        <v>6</v>
      </c>
      <c r="D1131" s="246">
        <v>621775</v>
      </c>
      <c r="E1131" s="242"/>
      <c r="F1131" s="247"/>
      <c r="G1131" s="246"/>
      <c r="H1131" s="245"/>
      <c r="I1131" s="245"/>
      <c r="J1131" s="246"/>
      <c r="K1131" s="138"/>
      <c r="L1131" s="138"/>
      <c r="M1131" s="138"/>
      <c r="N1131" s="138"/>
      <c r="O1131" s="138"/>
      <c r="P1131" s="138"/>
      <c r="Q1131" s="138"/>
      <c r="R1131" s="138"/>
    </row>
    <row r="1132" spans="1:18" s="134" customFormat="1" x14ac:dyDescent="0.25">
      <c r="A1132" s="241">
        <v>43353</v>
      </c>
      <c r="B1132" s="242">
        <v>180174516</v>
      </c>
      <c r="C1132" s="247">
        <v>6</v>
      </c>
      <c r="D1132" s="246">
        <v>533050</v>
      </c>
      <c r="E1132" s="242"/>
      <c r="F1132" s="247"/>
      <c r="G1132" s="246"/>
      <c r="H1132" s="245"/>
      <c r="I1132" s="245"/>
      <c r="J1132" s="246"/>
      <c r="K1132" s="138"/>
      <c r="L1132" s="138"/>
      <c r="M1132" s="138"/>
      <c r="N1132" s="138"/>
      <c r="O1132" s="138"/>
      <c r="P1132" s="138"/>
      <c r="Q1132" s="138"/>
      <c r="R1132" s="138"/>
    </row>
    <row r="1133" spans="1:18" s="134" customFormat="1" x14ac:dyDescent="0.25">
      <c r="A1133" s="241">
        <v>43353</v>
      </c>
      <c r="B1133" s="242">
        <v>180174531</v>
      </c>
      <c r="C1133" s="247">
        <v>9</v>
      </c>
      <c r="D1133" s="246">
        <v>893025</v>
      </c>
      <c r="E1133" s="242"/>
      <c r="F1133" s="247"/>
      <c r="G1133" s="246"/>
      <c r="H1133" s="245"/>
      <c r="I1133" s="245"/>
      <c r="J1133" s="246"/>
      <c r="K1133" s="138"/>
      <c r="L1133" s="138"/>
      <c r="M1133" s="138"/>
      <c r="N1133" s="138"/>
      <c r="O1133" s="138"/>
      <c r="P1133" s="138"/>
      <c r="Q1133" s="138"/>
      <c r="R1133" s="138"/>
    </row>
    <row r="1134" spans="1:18" s="134" customFormat="1" x14ac:dyDescent="0.25">
      <c r="A1134" s="241">
        <v>43353</v>
      </c>
      <c r="B1134" s="242">
        <v>180174555</v>
      </c>
      <c r="C1134" s="247">
        <v>11</v>
      </c>
      <c r="D1134" s="246">
        <v>1102325</v>
      </c>
      <c r="E1134" s="242"/>
      <c r="F1134" s="247"/>
      <c r="G1134" s="246"/>
      <c r="H1134" s="245"/>
      <c r="I1134" s="245">
        <v>9988651</v>
      </c>
      <c r="J1134" s="246" t="s">
        <v>17</v>
      </c>
      <c r="K1134" s="138"/>
      <c r="L1134" s="138"/>
      <c r="M1134" s="138"/>
      <c r="N1134" s="138"/>
      <c r="O1134" s="138"/>
      <c r="P1134" s="138"/>
      <c r="Q1134" s="138"/>
      <c r="R1134" s="138"/>
    </row>
    <row r="1135" spans="1:18" s="134" customFormat="1" x14ac:dyDescent="0.25">
      <c r="A1135" s="241">
        <v>43354</v>
      </c>
      <c r="B1135" s="242">
        <v>180174570</v>
      </c>
      <c r="C1135" s="247">
        <v>18</v>
      </c>
      <c r="D1135" s="246">
        <v>2030700</v>
      </c>
      <c r="E1135" s="242">
        <v>180045228</v>
      </c>
      <c r="F1135" s="247">
        <v>4</v>
      </c>
      <c r="G1135" s="246">
        <v>365313</v>
      </c>
      <c r="H1135" s="245"/>
      <c r="I1135" s="245"/>
      <c r="J1135" s="246"/>
      <c r="K1135" s="138"/>
      <c r="L1135" s="138"/>
      <c r="M1135" s="138"/>
      <c r="N1135" s="138"/>
      <c r="O1135" s="138"/>
      <c r="P1135" s="138"/>
      <c r="Q1135" s="138"/>
      <c r="R1135" s="138"/>
    </row>
    <row r="1136" spans="1:18" s="134" customFormat="1" x14ac:dyDescent="0.25">
      <c r="A1136" s="241">
        <v>43354</v>
      </c>
      <c r="B1136" s="242">
        <v>180174579</v>
      </c>
      <c r="C1136" s="247">
        <v>1</v>
      </c>
      <c r="D1136" s="246">
        <v>144288</v>
      </c>
      <c r="E1136" s="242"/>
      <c r="F1136" s="247"/>
      <c r="G1136" s="246"/>
      <c r="H1136" s="245"/>
      <c r="I1136" s="245"/>
      <c r="J1136" s="246"/>
      <c r="K1136" s="138"/>
      <c r="L1136" s="138"/>
      <c r="M1136" s="138"/>
      <c r="N1136" s="138"/>
      <c r="O1136" s="138"/>
      <c r="P1136" s="138"/>
      <c r="Q1136" s="138"/>
      <c r="R1136" s="138"/>
    </row>
    <row r="1137" spans="1:18" s="134" customFormat="1" x14ac:dyDescent="0.25">
      <c r="A1137" s="241">
        <v>43354</v>
      </c>
      <c r="B1137" s="242">
        <v>180174588</v>
      </c>
      <c r="C1137" s="247">
        <v>4</v>
      </c>
      <c r="D1137" s="246">
        <v>399088</v>
      </c>
      <c r="E1137" s="242"/>
      <c r="F1137" s="247"/>
      <c r="G1137" s="246"/>
      <c r="H1137" s="245"/>
      <c r="I1137" s="245"/>
      <c r="J1137" s="246"/>
      <c r="K1137" s="138"/>
      <c r="L1137" s="138"/>
      <c r="M1137" s="138"/>
      <c r="N1137" s="138"/>
      <c r="O1137" s="138"/>
      <c r="P1137" s="138"/>
      <c r="Q1137" s="138"/>
      <c r="R1137" s="138"/>
    </row>
    <row r="1138" spans="1:18" s="134" customFormat="1" x14ac:dyDescent="0.25">
      <c r="A1138" s="241">
        <v>43354</v>
      </c>
      <c r="B1138" s="242">
        <v>180174593</v>
      </c>
      <c r="C1138" s="247">
        <v>1</v>
      </c>
      <c r="D1138" s="246">
        <v>101063</v>
      </c>
      <c r="E1138" s="242"/>
      <c r="F1138" s="247"/>
      <c r="G1138" s="246"/>
      <c r="H1138" s="245"/>
      <c r="I1138" s="245"/>
      <c r="J1138" s="246"/>
      <c r="K1138" s="138"/>
      <c r="L1138" s="138"/>
      <c r="M1138" s="138"/>
      <c r="N1138" s="138"/>
      <c r="O1138" s="138"/>
      <c r="P1138" s="138"/>
      <c r="Q1138" s="138"/>
      <c r="R1138" s="138"/>
    </row>
    <row r="1139" spans="1:18" s="134" customFormat="1" x14ac:dyDescent="0.25">
      <c r="A1139" s="241">
        <v>43354</v>
      </c>
      <c r="B1139" s="242">
        <v>180174606</v>
      </c>
      <c r="C1139" s="247">
        <v>1</v>
      </c>
      <c r="D1139" s="246">
        <v>40075</v>
      </c>
      <c r="E1139" s="242"/>
      <c r="F1139" s="247"/>
      <c r="G1139" s="246"/>
      <c r="H1139" s="245"/>
      <c r="I1139" s="245"/>
      <c r="J1139" s="246"/>
      <c r="K1139" s="138"/>
      <c r="L1139" s="138"/>
      <c r="M1139" s="138"/>
      <c r="N1139" s="138"/>
      <c r="O1139" s="138"/>
      <c r="P1139" s="138"/>
      <c r="Q1139" s="138"/>
      <c r="R1139" s="138"/>
    </row>
    <row r="1140" spans="1:18" s="134" customFormat="1" x14ac:dyDescent="0.25">
      <c r="A1140" s="241">
        <v>43354</v>
      </c>
      <c r="B1140" s="242">
        <v>180174607</v>
      </c>
      <c r="C1140" s="247">
        <v>16</v>
      </c>
      <c r="D1140" s="246">
        <v>1605363</v>
      </c>
      <c r="E1140" s="242"/>
      <c r="F1140" s="247"/>
      <c r="G1140" s="246"/>
      <c r="H1140" s="245"/>
      <c r="I1140" s="245"/>
      <c r="J1140" s="246"/>
      <c r="K1140" s="138"/>
      <c r="L1140" s="138"/>
      <c r="M1140" s="138"/>
      <c r="N1140" s="138"/>
      <c r="O1140" s="138"/>
      <c r="P1140" s="138"/>
      <c r="Q1140" s="138"/>
      <c r="R1140" s="138"/>
    </row>
    <row r="1141" spans="1:18" s="134" customFormat="1" x14ac:dyDescent="0.25">
      <c r="A1141" s="241">
        <v>43354</v>
      </c>
      <c r="B1141" s="242">
        <v>180174613</v>
      </c>
      <c r="C1141" s="247">
        <v>1</v>
      </c>
      <c r="D1141" s="246">
        <v>121188</v>
      </c>
      <c r="E1141" s="242"/>
      <c r="F1141" s="247"/>
      <c r="G1141" s="246"/>
      <c r="H1141" s="245"/>
      <c r="I1141" s="245"/>
      <c r="J1141" s="246"/>
      <c r="K1141" s="138"/>
      <c r="L1141" s="138"/>
      <c r="M1141" s="138"/>
      <c r="N1141" s="138"/>
      <c r="O1141" s="138"/>
      <c r="P1141" s="138"/>
      <c r="Q1141" s="138"/>
      <c r="R1141" s="138"/>
    </row>
    <row r="1142" spans="1:18" s="134" customFormat="1" x14ac:dyDescent="0.25">
      <c r="A1142" s="241">
        <v>43354</v>
      </c>
      <c r="B1142" s="242">
        <v>180174620</v>
      </c>
      <c r="C1142" s="247">
        <v>2</v>
      </c>
      <c r="D1142" s="246">
        <v>170275</v>
      </c>
      <c r="E1142" s="242"/>
      <c r="F1142" s="247"/>
      <c r="G1142" s="246"/>
      <c r="H1142" s="245"/>
      <c r="I1142" s="245">
        <v>4246727</v>
      </c>
      <c r="J1142" s="246" t="s">
        <v>17</v>
      </c>
      <c r="K1142" s="138"/>
      <c r="L1142" s="138"/>
      <c r="M1142" s="138"/>
      <c r="N1142" s="138"/>
      <c r="O1142" s="138"/>
      <c r="P1142" s="138"/>
      <c r="Q1142" s="138"/>
      <c r="R1142" s="138"/>
    </row>
    <row r="1143" spans="1:18" s="134" customFormat="1" x14ac:dyDescent="0.25">
      <c r="A1143" s="241">
        <v>43355</v>
      </c>
      <c r="B1143" s="242">
        <v>180174642</v>
      </c>
      <c r="C1143" s="247">
        <v>18</v>
      </c>
      <c r="D1143" s="246">
        <v>2183213</v>
      </c>
      <c r="E1143" s="242"/>
      <c r="F1143" s="247"/>
      <c r="G1143" s="246"/>
      <c r="H1143" s="245"/>
      <c r="I1143" s="245"/>
      <c r="J1143" s="246"/>
      <c r="K1143" s="138"/>
      <c r="L1143" s="138"/>
      <c r="M1143" s="138"/>
      <c r="N1143" s="138"/>
      <c r="O1143" s="138"/>
      <c r="P1143" s="138"/>
      <c r="Q1143" s="138"/>
      <c r="R1143" s="138"/>
    </row>
    <row r="1144" spans="1:18" s="134" customFormat="1" x14ac:dyDescent="0.25">
      <c r="A1144" s="241">
        <v>43355</v>
      </c>
      <c r="B1144" s="242">
        <v>180174647</v>
      </c>
      <c r="C1144" s="247">
        <v>12</v>
      </c>
      <c r="D1144" s="246">
        <v>1049300</v>
      </c>
      <c r="E1144" s="242"/>
      <c r="F1144" s="247"/>
      <c r="G1144" s="246"/>
      <c r="H1144" s="245"/>
      <c r="I1144" s="245"/>
      <c r="J1144" s="246"/>
      <c r="K1144" s="138"/>
      <c r="L1144" s="138"/>
      <c r="M1144" s="138"/>
      <c r="N1144" s="138"/>
      <c r="O1144" s="138"/>
      <c r="P1144" s="138"/>
      <c r="Q1144" s="138"/>
      <c r="R1144" s="138"/>
    </row>
    <row r="1145" spans="1:18" s="134" customFormat="1" x14ac:dyDescent="0.25">
      <c r="A1145" s="241">
        <v>43355</v>
      </c>
      <c r="B1145" s="242">
        <v>180174652</v>
      </c>
      <c r="C1145" s="247">
        <v>4</v>
      </c>
      <c r="D1145" s="246">
        <v>408013</v>
      </c>
      <c r="E1145" s="242"/>
      <c r="F1145" s="247"/>
      <c r="G1145" s="246"/>
      <c r="H1145" s="245"/>
      <c r="I1145" s="245"/>
      <c r="J1145" s="246"/>
      <c r="K1145" s="138"/>
      <c r="L1145" s="138"/>
      <c r="M1145" s="138"/>
      <c r="N1145" s="138"/>
      <c r="O1145" s="138"/>
      <c r="P1145" s="138"/>
      <c r="Q1145" s="138"/>
      <c r="R1145" s="138"/>
    </row>
    <row r="1146" spans="1:18" s="134" customFormat="1" x14ac:dyDescent="0.25">
      <c r="A1146" s="241">
        <v>43355</v>
      </c>
      <c r="B1146" s="242">
        <v>180174654</v>
      </c>
      <c r="C1146" s="247">
        <v>2</v>
      </c>
      <c r="D1146" s="246">
        <v>283675</v>
      </c>
      <c r="E1146" s="242"/>
      <c r="F1146" s="247"/>
      <c r="G1146" s="246"/>
      <c r="H1146" s="245"/>
      <c r="I1146" s="245"/>
      <c r="J1146" s="246"/>
      <c r="K1146" s="138"/>
      <c r="L1146" s="138"/>
      <c r="M1146" s="138"/>
      <c r="N1146" s="138"/>
      <c r="O1146" s="138"/>
      <c r="P1146" s="138"/>
      <c r="Q1146" s="138"/>
      <c r="R1146" s="138"/>
    </row>
    <row r="1147" spans="1:18" s="134" customFormat="1" x14ac:dyDescent="0.25">
      <c r="A1147" s="241">
        <v>43355</v>
      </c>
      <c r="B1147" s="242">
        <v>180174661</v>
      </c>
      <c r="C1147" s="247">
        <v>3</v>
      </c>
      <c r="D1147" s="246">
        <v>379488</v>
      </c>
      <c r="E1147" s="242"/>
      <c r="F1147" s="247"/>
      <c r="G1147" s="246"/>
      <c r="H1147" s="245"/>
      <c r="I1147" s="245"/>
      <c r="J1147" s="246"/>
      <c r="K1147" s="138"/>
      <c r="L1147" s="138"/>
      <c r="M1147" s="138"/>
      <c r="N1147" s="138"/>
      <c r="O1147" s="138"/>
      <c r="P1147" s="138"/>
      <c r="Q1147" s="138"/>
      <c r="R1147" s="138"/>
    </row>
    <row r="1148" spans="1:18" s="134" customFormat="1" x14ac:dyDescent="0.25">
      <c r="A1148" s="241">
        <v>43355</v>
      </c>
      <c r="B1148" s="242">
        <v>180174663</v>
      </c>
      <c r="C1148" s="247">
        <v>2</v>
      </c>
      <c r="D1148" s="246">
        <v>167038</v>
      </c>
      <c r="E1148" s="242"/>
      <c r="F1148" s="247"/>
      <c r="G1148" s="246"/>
      <c r="H1148" s="245"/>
      <c r="I1148" s="245"/>
      <c r="J1148" s="246"/>
      <c r="K1148" s="138"/>
      <c r="L1148" s="138"/>
      <c r="M1148" s="138"/>
      <c r="N1148" s="138"/>
      <c r="O1148" s="138"/>
      <c r="P1148" s="138"/>
      <c r="Q1148" s="138"/>
      <c r="R1148" s="138"/>
    </row>
    <row r="1149" spans="1:18" s="134" customFormat="1" x14ac:dyDescent="0.25">
      <c r="A1149" s="241">
        <v>43355</v>
      </c>
      <c r="B1149" s="242">
        <v>180174679</v>
      </c>
      <c r="C1149" s="247">
        <v>2</v>
      </c>
      <c r="D1149" s="246">
        <v>254363</v>
      </c>
      <c r="E1149" s="242"/>
      <c r="F1149" s="247"/>
      <c r="G1149" s="246"/>
      <c r="H1149" s="245"/>
      <c r="I1149" s="245"/>
      <c r="J1149" s="246"/>
      <c r="K1149" s="138"/>
      <c r="L1149" s="138"/>
      <c r="M1149" s="138"/>
      <c r="N1149" s="138"/>
      <c r="O1149" s="138"/>
      <c r="P1149" s="138"/>
      <c r="Q1149" s="138"/>
      <c r="R1149" s="138"/>
    </row>
    <row r="1150" spans="1:18" s="134" customFormat="1" x14ac:dyDescent="0.25">
      <c r="A1150" s="241">
        <v>43355</v>
      </c>
      <c r="B1150" s="242">
        <v>180174684</v>
      </c>
      <c r="C1150" s="247">
        <v>4</v>
      </c>
      <c r="D1150" s="246">
        <v>433913</v>
      </c>
      <c r="E1150" s="242"/>
      <c r="F1150" s="247"/>
      <c r="G1150" s="246"/>
      <c r="H1150" s="245"/>
      <c r="I1150" s="245"/>
      <c r="J1150" s="246"/>
      <c r="K1150" s="138"/>
      <c r="L1150" s="138"/>
      <c r="M1150" s="138"/>
      <c r="N1150" s="138"/>
      <c r="O1150" s="138"/>
      <c r="P1150" s="138"/>
      <c r="Q1150" s="138"/>
      <c r="R1150" s="138"/>
    </row>
    <row r="1151" spans="1:18" s="134" customFormat="1" x14ac:dyDescent="0.25">
      <c r="A1151" s="241">
        <v>43355</v>
      </c>
      <c r="B1151" s="242">
        <v>180171708</v>
      </c>
      <c r="C1151" s="247">
        <v>10</v>
      </c>
      <c r="D1151" s="246">
        <v>1049038</v>
      </c>
      <c r="E1151" s="242"/>
      <c r="F1151" s="247"/>
      <c r="G1151" s="246"/>
      <c r="H1151" s="245"/>
      <c r="I1151" s="245"/>
      <c r="J1151" s="246"/>
      <c r="K1151" s="138"/>
      <c r="L1151" s="138"/>
      <c r="M1151" s="138"/>
      <c r="N1151" s="138"/>
      <c r="O1151" s="138"/>
      <c r="P1151" s="138"/>
      <c r="Q1151" s="138"/>
      <c r="R1151" s="138"/>
    </row>
    <row r="1152" spans="1:18" s="134" customFormat="1" x14ac:dyDescent="0.25">
      <c r="A1152" s="241">
        <v>43355</v>
      </c>
      <c r="B1152" s="242">
        <v>180174722</v>
      </c>
      <c r="C1152" s="247">
        <v>3</v>
      </c>
      <c r="D1152" s="246">
        <v>414225</v>
      </c>
      <c r="E1152" s="242"/>
      <c r="F1152" s="247"/>
      <c r="G1152" s="246"/>
      <c r="H1152" s="245"/>
      <c r="I1152" s="245">
        <v>6622266</v>
      </c>
      <c r="J1152" s="246" t="s">
        <v>17</v>
      </c>
      <c r="K1152" s="138"/>
      <c r="L1152" s="138"/>
      <c r="M1152" s="138"/>
      <c r="N1152" s="138"/>
      <c r="O1152" s="138"/>
      <c r="P1152" s="138"/>
      <c r="Q1152" s="138"/>
      <c r="R1152" s="138"/>
    </row>
    <row r="1153" spans="1:18" s="134" customFormat="1" x14ac:dyDescent="0.25">
      <c r="A1153" s="241">
        <v>43356</v>
      </c>
      <c r="B1153" s="242">
        <v>180174730</v>
      </c>
      <c r="C1153" s="247">
        <v>9</v>
      </c>
      <c r="D1153" s="246">
        <v>861000</v>
      </c>
      <c r="E1153" s="242">
        <v>180045252</v>
      </c>
      <c r="F1153" s="247">
        <v>2</v>
      </c>
      <c r="G1153" s="246">
        <v>193375</v>
      </c>
      <c r="H1153" s="245"/>
      <c r="I1153" s="245"/>
      <c r="J1153" s="246"/>
      <c r="K1153" s="138"/>
      <c r="L1153" s="138"/>
      <c r="M1153" s="138"/>
      <c r="N1153" s="138"/>
      <c r="O1153" s="138"/>
      <c r="P1153" s="138"/>
      <c r="Q1153" s="138"/>
      <c r="R1153" s="138"/>
    </row>
    <row r="1154" spans="1:18" s="134" customFormat="1" x14ac:dyDescent="0.25">
      <c r="A1154" s="241">
        <v>43356</v>
      </c>
      <c r="B1154" s="242">
        <v>180174737</v>
      </c>
      <c r="C1154" s="247">
        <v>6</v>
      </c>
      <c r="D1154" s="246">
        <v>767375</v>
      </c>
      <c r="E1154" s="242"/>
      <c r="F1154" s="247"/>
      <c r="G1154" s="246"/>
      <c r="H1154" s="245"/>
      <c r="I1154" s="245"/>
      <c r="J1154" s="246"/>
      <c r="K1154" s="138"/>
      <c r="L1154" s="138"/>
      <c r="M1154" s="138"/>
      <c r="N1154" s="138"/>
      <c r="O1154" s="138"/>
      <c r="P1154" s="138"/>
      <c r="Q1154" s="138"/>
      <c r="R1154" s="138"/>
    </row>
    <row r="1155" spans="1:18" s="134" customFormat="1" x14ac:dyDescent="0.25">
      <c r="A1155" s="241">
        <v>43356</v>
      </c>
      <c r="B1155" s="242">
        <v>180174747</v>
      </c>
      <c r="C1155" s="247">
        <v>6</v>
      </c>
      <c r="D1155" s="246">
        <v>692038</v>
      </c>
      <c r="E1155" s="242"/>
      <c r="F1155" s="247"/>
      <c r="G1155" s="246"/>
      <c r="H1155" s="245"/>
      <c r="I1155" s="245"/>
      <c r="J1155" s="246"/>
      <c r="K1155" s="138"/>
      <c r="L1155" s="138"/>
      <c r="M1155" s="138"/>
      <c r="N1155" s="138"/>
      <c r="O1155" s="138"/>
      <c r="P1155" s="138"/>
      <c r="Q1155" s="138"/>
      <c r="R1155" s="138"/>
    </row>
    <row r="1156" spans="1:18" s="134" customFormat="1" x14ac:dyDescent="0.25">
      <c r="A1156" s="241">
        <v>43356</v>
      </c>
      <c r="B1156" s="242">
        <v>180174764</v>
      </c>
      <c r="C1156" s="247">
        <v>7</v>
      </c>
      <c r="D1156" s="246">
        <v>677688</v>
      </c>
      <c r="E1156" s="242"/>
      <c r="F1156" s="247"/>
      <c r="G1156" s="246"/>
      <c r="H1156" s="245"/>
      <c r="I1156" s="245"/>
      <c r="J1156" s="246"/>
      <c r="K1156" s="138"/>
      <c r="L1156" s="138"/>
      <c r="M1156" s="138"/>
      <c r="N1156" s="138"/>
      <c r="O1156" s="138"/>
      <c r="P1156" s="138"/>
      <c r="Q1156" s="138"/>
      <c r="R1156" s="138"/>
    </row>
    <row r="1157" spans="1:18" s="134" customFormat="1" x14ac:dyDescent="0.25">
      <c r="A1157" s="241">
        <v>43356</v>
      </c>
      <c r="B1157" s="242">
        <v>180174772</v>
      </c>
      <c r="C1157" s="247">
        <v>6</v>
      </c>
      <c r="D1157" s="246">
        <v>566038</v>
      </c>
      <c r="E1157" s="242"/>
      <c r="F1157" s="247"/>
      <c r="G1157" s="246"/>
      <c r="H1157" s="245"/>
      <c r="I1157" s="245"/>
      <c r="J1157" s="246"/>
      <c r="K1157" s="138"/>
      <c r="L1157" s="138"/>
      <c r="M1157" s="138"/>
      <c r="N1157" s="138"/>
      <c r="O1157" s="138"/>
      <c r="P1157" s="138"/>
      <c r="Q1157" s="138"/>
      <c r="R1157" s="138"/>
    </row>
    <row r="1158" spans="1:18" s="134" customFormat="1" x14ac:dyDescent="0.25">
      <c r="A1158" s="241">
        <v>43356</v>
      </c>
      <c r="B1158" s="242">
        <v>180174777</v>
      </c>
      <c r="C1158" s="247">
        <v>1</v>
      </c>
      <c r="D1158" s="246">
        <v>96513</v>
      </c>
      <c r="E1158" s="242"/>
      <c r="F1158" s="247"/>
      <c r="G1158" s="246"/>
      <c r="H1158" s="245"/>
      <c r="I1158" s="245">
        <v>3467277</v>
      </c>
      <c r="J1158" s="246" t="s">
        <v>17</v>
      </c>
      <c r="K1158" s="138"/>
      <c r="L1158" s="138"/>
      <c r="M1158" s="138"/>
      <c r="N1158" s="138"/>
      <c r="O1158" s="138"/>
      <c r="P1158" s="138"/>
      <c r="Q1158" s="138"/>
      <c r="R1158" s="138"/>
    </row>
    <row r="1159" spans="1:18" s="134" customFormat="1" x14ac:dyDescent="0.25">
      <c r="A1159" s="241">
        <v>43357</v>
      </c>
      <c r="B1159" s="242">
        <v>180174808</v>
      </c>
      <c r="C1159" s="247">
        <v>19</v>
      </c>
      <c r="D1159" s="246">
        <v>2163613</v>
      </c>
      <c r="E1159" s="242">
        <v>180045268</v>
      </c>
      <c r="F1159" s="247">
        <v>1</v>
      </c>
      <c r="G1159" s="246">
        <v>121888</v>
      </c>
      <c r="H1159" s="245"/>
      <c r="I1159" s="245"/>
      <c r="J1159" s="246"/>
      <c r="K1159" s="138"/>
      <c r="L1159" s="138"/>
      <c r="M1159" s="138"/>
      <c r="N1159" s="138"/>
      <c r="O1159" s="138"/>
      <c r="P1159" s="138"/>
      <c r="Q1159" s="138"/>
      <c r="R1159" s="138"/>
    </row>
    <row r="1160" spans="1:18" s="134" customFormat="1" x14ac:dyDescent="0.25">
      <c r="A1160" s="241">
        <v>43357</v>
      </c>
      <c r="B1160" s="242">
        <v>180174814</v>
      </c>
      <c r="C1160" s="247">
        <v>1</v>
      </c>
      <c r="D1160" s="246">
        <v>94063</v>
      </c>
      <c r="E1160" s="242"/>
      <c r="F1160" s="247"/>
      <c r="G1160" s="246"/>
      <c r="H1160" s="245"/>
      <c r="I1160" s="245"/>
      <c r="J1160" s="246"/>
      <c r="K1160" s="138"/>
      <c r="L1160" s="138"/>
      <c r="M1160" s="138"/>
      <c r="N1160" s="138"/>
      <c r="O1160" s="138"/>
      <c r="P1160" s="138"/>
      <c r="Q1160" s="138"/>
      <c r="R1160" s="138"/>
    </row>
    <row r="1161" spans="1:18" s="134" customFormat="1" x14ac:dyDescent="0.25">
      <c r="A1161" s="241">
        <v>43357</v>
      </c>
      <c r="B1161" s="242">
        <v>180174844</v>
      </c>
      <c r="C1161" s="247">
        <v>1</v>
      </c>
      <c r="D1161" s="246">
        <v>141838</v>
      </c>
      <c r="E1161" s="242"/>
      <c r="F1161" s="247"/>
      <c r="G1161" s="246"/>
      <c r="H1161" s="245"/>
      <c r="I1161" s="245"/>
      <c r="J1161" s="246"/>
      <c r="K1161" s="138"/>
      <c r="L1161" s="138"/>
      <c r="M1161" s="138"/>
      <c r="N1161" s="138"/>
      <c r="O1161" s="138"/>
      <c r="P1161" s="138"/>
      <c r="Q1161" s="138"/>
      <c r="R1161" s="138"/>
    </row>
    <row r="1162" spans="1:18" s="134" customFormat="1" x14ac:dyDescent="0.25">
      <c r="A1162" s="241">
        <v>43357</v>
      </c>
      <c r="B1162" s="242">
        <v>180174845</v>
      </c>
      <c r="C1162" s="247">
        <v>14</v>
      </c>
      <c r="D1162" s="246">
        <v>1256675</v>
      </c>
      <c r="E1162" s="242"/>
      <c r="F1162" s="247"/>
      <c r="G1162" s="246"/>
      <c r="H1162" s="245"/>
      <c r="I1162" s="245"/>
      <c r="J1162" s="246"/>
      <c r="K1162" s="138"/>
      <c r="L1162" s="138"/>
      <c r="M1162" s="138"/>
      <c r="N1162" s="138"/>
      <c r="O1162" s="138"/>
      <c r="P1162" s="138"/>
      <c r="Q1162" s="138"/>
      <c r="R1162" s="138"/>
    </row>
    <row r="1163" spans="1:18" s="134" customFormat="1" x14ac:dyDescent="0.25">
      <c r="A1163" s="241">
        <v>43357</v>
      </c>
      <c r="B1163" s="242">
        <v>180174885</v>
      </c>
      <c r="C1163" s="247">
        <v>2</v>
      </c>
      <c r="D1163" s="246">
        <v>207988</v>
      </c>
      <c r="E1163" s="242"/>
      <c r="F1163" s="247"/>
      <c r="G1163" s="246"/>
      <c r="H1163" s="245"/>
      <c r="I1163" s="245">
        <v>3742289</v>
      </c>
      <c r="J1163" s="246" t="s">
        <v>17</v>
      </c>
      <c r="K1163" s="138"/>
      <c r="L1163" s="138"/>
      <c r="M1163" s="138"/>
      <c r="N1163" s="138"/>
      <c r="O1163" s="138"/>
      <c r="P1163" s="138"/>
      <c r="Q1163" s="138"/>
      <c r="R1163" s="138"/>
    </row>
    <row r="1164" spans="1:18" s="134" customFormat="1" x14ac:dyDescent="0.25">
      <c r="A1164" s="98">
        <v>43358</v>
      </c>
      <c r="B1164" s="99">
        <v>180174905</v>
      </c>
      <c r="C1164" s="100">
        <v>13</v>
      </c>
      <c r="D1164" s="34">
        <v>1577363</v>
      </c>
      <c r="E1164" s="99">
        <v>180045286</v>
      </c>
      <c r="F1164" s="100">
        <v>2</v>
      </c>
      <c r="G1164" s="34">
        <v>239225</v>
      </c>
      <c r="H1164" s="102"/>
      <c r="I1164" s="102"/>
      <c r="J1164" s="34"/>
      <c r="K1164" s="138"/>
      <c r="L1164" s="138"/>
      <c r="M1164" s="138"/>
      <c r="N1164" s="138"/>
      <c r="O1164" s="138"/>
      <c r="P1164" s="138"/>
      <c r="Q1164" s="138"/>
      <c r="R1164" s="138"/>
    </row>
    <row r="1165" spans="1:18" s="134" customFormat="1" x14ac:dyDescent="0.25">
      <c r="A1165" s="98">
        <v>43358</v>
      </c>
      <c r="B1165" s="99">
        <v>180174911</v>
      </c>
      <c r="C1165" s="100">
        <v>8</v>
      </c>
      <c r="D1165" s="34">
        <v>933713</v>
      </c>
      <c r="E1165" s="99"/>
      <c r="F1165" s="100"/>
      <c r="G1165" s="34"/>
      <c r="H1165" s="102"/>
      <c r="I1165" s="102"/>
      <c r="J1165" s="34"/>
      <c r="K1165" s="138"/>
      <c r="L1165" s="138"/>
      <c r="M1165" s="138"/>
      <c r="N1165" s="138"/>
      <c r="O1165" s="138"/>
      <c r="P1165" s="138"/>
      <c r="Q1165" s="138"/>
      <c r="R1165" s="138"/>
    </row>
    <row r="1166" spans="1:18" s="134" customFormat="1" x14ac:dyDescent="0.25">
      <c r="A1166" s="98">
        <v>43358</v>
      </c>
      <c r="B1166" s="99">
        <v>180174920</v>
      </c>
      <c r="C1166" s="100">
        <v>8</v>
      </c>
      <c r="D1166" s="34">
        <v>862925</v>
      </c>
      <c r="E1166" s="99"/>
      <c r="F1166" s="100"/>
      <c r="G1166" s="34"/>
      <c r="H1166" s="102"/>
      <c r="I1166" s="102"/>
      <c r="J1166" s="34"/>
      <c r="K1166" s="138"/>
      <c r="L1166" s="138"/>
      <c r="M1166" s="138"/>
      <c r="N1166" s="138"/>
      <c r="O1166" s="138"/>
      <c r="P1166" s="138"/>
      <c r="Q1166" s="138"/>
      <c r="R1166" s="138"/>
    </row>
    <row r="1167" spans="1:18" s="134" customFormat="1" x14ac:dyDescent="0.25">
      <c r="A1167" s="98">
        <v>43358</v>
      </c>
      <c r="B1167" s="99">
        <v>180174928</v>
      </c>
      <c r="C1167" s="100">
        <v>3</v>
      </c>
      <c r="D1167" s="34">
        <v>321125</v>
      </c>
      <c r="E1167" s="99"/>
      <c r="F1167" s="100"/>
      <c r="G1167" s="34"/>
      <c r="H1167" s="102"/>
      <c r="I1167" s="102"/>
      <c r="J1167" s="34"/>
      <c r="K1167" s="138"/>
      <c r="L1167" s="138"/>
      <c r="M1167" s="138"/>
      <c r="N1167" s="138"/>
      <c r="O1167" s="138"/>
      <c r="P1167" s="138"/>
      <c r="Q1167" s="138"/>
      <c r="R1167" s="138"/>
    </row>
    <row r="1168" spans="1:18" s="134" customFormat="1" x14ac:dyDescent="0.25">
      <c r="A1168" s="98">
        <v>43358</v>
      </c>
      <c r="B1168" s="99">
        <v>180174943</v>
      </c>
      <c r="C1168" s="100">
        <v>7</v>
      </c>
      <c r="D1168" s="34">
        <v>815325</v>
      </c>
      <c r="E1168" s="99"/>
      <c r="F1168" s="100"/>
      <c r="G1168" s="34"/>
      <c r="H1168" s="102"/>
      <c r="I1168" s="102"/>
      <c r="J1168" s="34"/>
      <c r="K1168" s="138"/>
      <c r="L1168" s="138"/>
      <c r="M1168" s="138"/>
      <c r="N1168" s="138"/>
      <c r="O1168" s="138"/>
      <c r="P1168" s="138"/>
      <c r="Q1168" s="138"/>
      <c r="R1168" s="138"/>
    </row>
    <row r="1169" spans="1:18" s="134" customFormat="1" x14ac:dyDescent="0.25">
      <c r="A1169" s="98"/>
      <c r="B1169" s="99"/>
      <c r="C1169" s="100"/>
      <c r="D1169" s="34"/>
      <c r="E1169" s="99"/>
      <c r="F1169" s="100"/>
      <c r="G1169" s="34"/>
      <c r="H1169" s="102"/>
      <c r="I1169" s="102"/>
      <c r="J1169" s="34"/>
      <c r="K1169" s="138"/>
      <c r="L1169" s="138"/>
      <c r="M1169" s="138"/>
      <c r="N1169" s="138"/>
      <c r="O1169" s="138"/>
      <c r="P1169" s="138"/>
      <c r="Q1169" s="138"/>
      <c r="R1169" s="138"/>
    </row>
    <row r="1170" spans="1:18" s="134" customFormat="1" x14ac:dyDescent="0.25">
      <c r="A1170" s="98"/>
      <c r="B1170" s="99"/>
      <c r="C1170" s="100"/>
      <c r="D1170" s="34"/>
      <c r="E1170" s="99"/>
      <c r="F1170" s="100"/>
      <c r="G1170" s="34"/>
      <c r="H1170" s="102"/>
      <c r="I1170" s="102"/>
      <c r="J1170" s="34"/>
      <c r="K1170" s="138"/>
      <c r="L1170" s="138"/>
      <c r="M1170" s="138"/>
      <c r="N1170" s="138"/>
      <c r="O1170" s="138"/>
      <c r="P1170" s="138"/>
      <c r="Q1170" s="138"/>
      <c r="R1170" s="138"/>
    </row>
    <row r="1171" spans="1:18" s="134" customFormat="1" x14ac:dyDescent="0.25">
      <c r="A1171" s="98"/>
      <c r="B1171" s="99"/>
      <c r="C1171" s="100"/>
      <c r="D1171" s="34"/>
      <c r="E1171" s="99"/>
      <c r="F1171" s="100"/>
      <c r="G1171" s="34"/>
      <c r="H1171" s="102"/>
      <c r="I1171" s="102"/>
      <c r="J1171" s="34"/>
      <c r="K1171" s="138"/>
      <c r="L1171" s="138"/>
      <c r="M1171" s="138"/>
      <c r="N1171" s="138"/>
      <c r="O1171" s="138"/>
      <c r="P1171" s="138"/>
      <c r="Q1171" s="138"/>
      <c r="R1171" s="138"/>
    </row>
    <row r="1172" spans="1:18" x14ac:dyDescent="0.25">
      <c r="A1172" s="235"/>
      <c r="B1172" s="234"/>
      <c r="C1172" s="240"/>
      <c r="D1172" s="236"/>
      <c r="E1172" s="234"/>
      <c r="F1172" s="240"/>
      <c r="G1172" s="236"/>
      <c r="H1172" s="239"/>
      <c r="I1172" s="239"/>
      <c r="J1172" s="236"/>
    </row>
    <row r="1173" spans="1:18" s="218" customFormat="1" x14ac:dyDescent="0.25">
      <c r="A1173" s="226"/>
      <c r="B1173" s="223" t="s">
        <v>11</v>
      </c>
      <c r="C1173" s="232">
        <f>SUM(C8:C1172)</f>
        <v>12286</v>
      </c>
      <c r="D1173" s="224">
        <f>SUM(D8:D1172)</f>
        <v>1330867421</v>
      </c>
      <c r="E1173" s="223" t="s">
        <v>11</v>
      </c>
      <c r="F1173" s="232">
        <f>SUM(F8:F1172)</f>
        <v>1193</v>
      </c>
      <c r="G1173" s="224">
        <f>SUM(G8:G1172)</f>
        <v>130025313</v>
      </c>
      <c r="H1173" s="232">
        <f>SUM(H8:H1172)</f>
        <v>0</v>
      </c>
      <c r="I1173" s="232">
        <f>SUM(I8:I1172)</f>
        <v>1196570882</v>
      </c>
      <c r="J1173" s="224"/>
      <c r="K1173" s="220"/>
      <c r="L1173" s="220"/>
      <c r="M1173" s="220"/>
      <c r="N1173" s="220"/>
      <c r="O1173" s="220"/>
      <c r="P1173" s="220"/>
      <c r="Q1173" s="220"/>
      <c r="R1173" s="220"/>
    </row>
    <row r="1174" spans="1:18" s="218" customFormat="1" x14ac:dyDescent="0.25">
      <c r="A1174" s="226"/>
      <c r="B1174" s="223"/>
      <c r="C1174" s="232"/>
      <c r="D1174" s="224"/>
      <c r="E1174" s="223"/>
      <c r="F1174" s="232"/>
      <c r="G1174" s="224"/>
      <c r="H1174" s="232"/>
      <c r="I1174" s="232"/>
      <c r="J1174" s="224"/>
      <c r="K1174" s="220"/>
      <c r="M1174" s="220"/>
      <c r="N1174" s="220"/>
      <c r="O1174" s="220"/>
      <c r="P1174" s="220"/>
      <c r="Q1174" s="220"/>
      <c r="R1174" s="220"/>
    </row>
    <row r="1175" spans="1:18" x14ac:dyDescent="0.25">
      <c r="A1175" s="225"/>
      <c r="B1175" s="226"/>
      <c r="C1175" s="240"/>
      <c r="D1175" s="236"/>
      <c r="E1175" s="223"/>
      <c r="F1175" s="240"/>
      <c r="G1175" s="397" t="s">
        <v>12</v>
      </c>
      <c r="H1175" s="398"/>
      <c r="I1175" s="236"/>
      <c r="J1175" s="227">
        <f>SUM(D8:D1172)</f>
        <v>1330867421</v>
      </c>
      <c r="P1175" s="220"/>
      <c r="Q1175" s="220"/>
      <c r="R1175" s="233"/>
    </row>
    <row r="1176" spans="1:18" x14ac:dyDescent="0.25">
      <c r="A1176" s="235"/>
      <c r="B1176" s="234"/>
      <c r="C1176" s="240"/>
      <c r="D1176" s="236"/>
      <c r="E1176" s="234"/>
      <c r="F1176" s="240"/>
      <c r="G1176" s="397" t="s">
        <v>13</v>
      </c>
      <c r="H1176" s="398"/>
      <c r="I1176" s="237"/>
      <c r="J1176" s="227">
        <f>SUM(G8:G1172)</f>
        <v>130025313</v>
      </c>
      <c r="R1176" s="233"/>
    </row>
    <row r="1177" spans="1:18" x14ac:dyDescent="0.25">
      <c r="A1177" s="228"/>
      <c r="B1177" s="237"/>
      <c r="C1177" s="240"/>
      <c r="D1177" s="236"/>
      <c r="E1177" s="234"/>
      <c r="F1177" s="240"/>
      <c r="G1177" s="397" t="s">
        <v>14</v>
      </c>
      <c r="H1177" s="398"/>
      <c r="I1177" s="229"/>
      <c r="J1177" s="229">
        <f>J1175-J1176</f>
        <v>1200842108</v>
      </c>
      <c r="L1177" s="220"/>
      <c r="R1177" s="233"/>
    </row>
    <row r="1178" spans="1:18" x14ac:dyDescent="0.25">
      <c r="A1178" s="235"/>
      <c r="B1178" s="230"/>
      <c r="C1178" s="240"/>
      <c r="D1178" s="231"/>
      <c r="E1178" s="234"/>
      <c r="F1178" s="240"/>
      <c r="G1178" s="397" t="s">
        <v>15</v>
      </c>
      <c r="H1178" s="398"/>
      <c r="I1178" s="237"/>
      <c r="J1178" s="227">
        <f>SUM(H8:H1172)</f>
        <v>0</v>
      </c>
      <c r="R1178" s="233"/>
    </row>
    <row r="1179" spans="1:18" x14ac:dyDescent="0.25">
      <c r="A1179" s="235"/>
      <c r="B1179" s="230"/>
      <c r="C1179" s="240"/>
      <c r="D1179" s="231"/>
      <c r="E1179" s="234"/>
      <c r="F1179" s="240"/>
      <c r="G1179" s="397" t="s">
        <v>16</v>
      </c>
      <c r="H1179" s="398"/>
      <c r="I1179" s="237"/>
      <c r="J1179" s="227">
        <f>J1177+J1178</f>
        <v>1200842108</v>
      </c>
      <c r="R1179" s="233"/>
    </row>
    <row r="1180" spans="1:18" x14ac:dyDescent="0.25">
      <c r="A1180" s="235"/>
      <c r="B1180" s="230"/>
      <c r="C1180" s="240"/>
      <c r="D1180" s="231"/>
      <c r="E1180" s="234"/>
      <c r="F1180" s="240"/>
      <c r="G1180" s="397" t="s">
        <v>5</v>
      </c>
      <c r="H1180" s="398"/>
      <c r="I1180" s="237"/>
      <c r="J1180" s="227">
        <f>SUM(I8:I1172)</f>
        <v>1196570882</v>
      </c>
      <c r="R1180" s="233"/>
    </row>
    <row r="1181" spans="1:18" x14ac:dyDescent="0.25">
      <c r="A1181" s="235"/>
      <c r="B1181" s="230"/>
      <c r="C1181" s="240"/>
      <c r="D1181" s="231"/>
      <c r="E1181" s="234"/>
      <c r="F1181" s="240"/>
      <c r="G1181" s="397" t="s">
        <v>32</v>
      </c>
      <c r="H1181" s="398"/>
      <c r="I1181" s="234" t="str">
        <f>IF(J1181&gt;0,"SALDO",IF(J1181&lt;0,"PIUTANG",IF(J1181=0,"LUNAS")))</f>
        <v>PIUTANG</v>
      </c>
      <c r="J1181" s="227">
        <f>J1180-J1179</f>
        <v>-4271226</v>
      </c>
      <c r="R1181" s="233"/>
    </row>
  </sheetData>
  <mergeCells count="13">
    <mergeCell ref="G1181:H1181"/>
    <mergeCell ref="G1175:H1175"/>
    <mergeCell ref="G1176:H1176"/>
    <mergeCell ref="G1177:H1177"/>
    <mergeCell ref="G1178:H1178"/>
    <mergeCell ref="G1179:H1179"/>
    <mergeCell ref="G1180:H1180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83" t="s">
        <v>22</v>
      </c>
      <c r="G1" s="383"/>
      <c r="H1" s="383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83" t="s">
        <v>21</v>
      </c>
      <c r="G2" s="383"/>
      <c r="H2" s="383"/>
      <c r="I2" s="38">
        <f>J59*-1</f>
        <v>0</v>
      </c>
      <c r="J2" s="20"/>
    </row>
    <row r="3" spans="1:15" s="233" customFormat="1" x14ac:dyDescent="0.25">
      <c r="A3" s="218" t="s">
        <v>115</v>
      </c>
      <c r="B3" s="218"/>
      <c r="C3" s="28" t="s">
        <v>123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5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423" t="s">
        <v>4</v>
      </c>
      <c r="I6" s="425" t="s">
        <v>5</v>
      </c>
      <c r="J6" s="395" t="s">
        <v>6</v>
      </c>
    </row>
    <row r="7" spans="1:15" x14ac:dyDescent="0.25">
      <c r="A7" s="41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4"/>
      <c r="I7" s="426"/>
      <c r="J7" s="396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66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161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82" t="s">
        <v>12</v>
      </c>
      <c r="H53" s="38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82" t="s">
        <v>13</v>
      </c>
      <c r="H54" s="38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82" t="s">
        <v>14</v>
      </c>
      <c r="H55" s="38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82" t="s">
        <v>15</v>
      </c>
      <c r="H56" s="38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82" t="s">
        <v>16</v>
      </c>
      <c r="H57" s="38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82" t="s">
        <v>5</v>
      </c>
      <c r="H58" s="38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82" t="s">
        <v>32</v>
      </c>
      <c r="H59" s="38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93</v>
      </c>
      <c r="D1" s="20"/>
      <c r="E1" s="20"/>
      <c r="F1" s="383" t="s">
        <v>22</v>
      </c>
      <c r="G1" s="383"/>
      <c r="H1" s="38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83" t="s">
        <v>21</v>
      </c>
      <c r="G2" s="383"/>
      <c r="H2" s="383"/>
      <c r="I2" s="38">
        <f>J41*-1</f>
        <v>514</v>
      </c>
      <c r="J2" s="20"/>
    </row>
    <row r="3" spans="1:10" s="233" customFormat="1" x14ac:dyDescent="0.25">
      <c r="A3" s="218" t="s">
        <v>115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0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0" x14ac:dyDescent="0.25">
      <c r="A7" s="41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92"/>
      <c r="I7" s="426"/>
      <c r="J7" s="396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82" t="s">
        <v>12</v>
      </c>
      <c r="H35" s="38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82" t="s">
        <v>13</v>
      </c>
      <c r="H36" s="38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82" t="s">
        <v>14</v>
      </c>
      <c r="H37" s="38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82" t="s">
        <v>15</v>
      </c>
      <c r="H38" s="38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82" t="s">
        <v>16</v>
      </c>
      <c r="H39" s="38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82" t="s">
        <v>5</v>
      </c>
      <c r="H40" s="38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82" t="s">
        <v>32</v>
      </c>
      <c r="H41" s="38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111</v>
      </c>
      <c r="D1" s="218"/>
      <c r="E1" s="218"/>
      <c r="F1" s="383" t="s">
        <v>22</v>
      </c>
      <c r="G1" s="383"/>
      <c r="H1" s="383"/>
      <c r="I1" s="220" t="s">
        <v>76</v>
      </c>
      <c r="J1" s="218"/>
    </row>
    <row r="2" spans="1:10" x14ac:dyDescent="0.25">
      <c r="A2" s="218" t="s">
        <v>1</v>
      </c>
      <c r="B2" s="218"/>
      <c r="C2" s="221" t="s">
        <v>70</v>
      </c>
      <c r="D2" s="218"/>
      <c r="E2" s="218"/>
      <c r="F2" s="383" t="s">
        <v>21</v>
      </c>
      <c r="G2" s="383"/>
      <c r="H2" s="383"/>
      <c r="I2" s="220">
        <f>J41*-1</f>
        <v>0</v>
      </c>
      <c r="J2" s="218"/>
    </row>
    <row r="3" spans="1:10" x14ac:dyDescent="0.25">
      <c r="A3" s="218" t="s">
        <v>115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0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0" x14ac:dyDescent="0.25">
      <c r="A7" s="419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92"/>
      <c r="I7" s="426"/>
      <c r="J7" s="396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82" t="s">
        <v>12</v>
      </c>
      <c r="H35" s="382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82" t="s">
        <v>13</v>
      </c>
      <c r="H36" s="382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82" t="s">
        <v>14</v>
      </c>
      <c r="H37" s="382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82" t="s">
        <v>15</v>
      </c>
      <c r="H38" s="382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82" t="s">
        <v>16</v>
      </c>
      <c r="H39" s="382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82" t="s">
        <v>5</v>
      </c>
      <c r="H40" s="382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82" t="s">
        <v>32</v>
      </c>
      <c r="H41" s="382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94</v>
      </c>
      <c r="D1" s="20"/>
      <c r="E1" s="20"/>
      <c r="F1" s="383" t="s">
        <v>22</v>
      </c>
      <c r="G1" s="383"/>
      <c r="H1" s="383"/>
      <c r="I1" s="38"/>
      <c r="J1" s="20"/>
    </row>
    <row r="2" spans="1:17" x14ac:dyDescent="0.25">
      <c r="A2" s="20" t="s">
        <v>1</v>
      </c>
      <c r="B2" s="20"/>
      <c r="C2" s="78" t="s">
        <v>137</v>
      </c>
      <c r="D2" s="20"/>
      <c r="E2" s="20"/>
      <c r="F2" s="383" t="s">
        <v>21</v>
      </c>
      <c r="G2" s="383"/>
      <c r="H2" s="383"/>
      <c r="I2" s="38">
        <f>J41*-1</f>
        <v>413478</v>
      </c>
      <c r="J2" s="20"/>
    </row>
    <row r="3" spans="1:17" s="233" customFormat="1" x14ac:dyDescent="0.25">
      <c r="A3" s="218" t="s">
        <v>115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7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7" x14ac:dyDescent="0.25">
      <c r="A7" s="41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92"/>
      <c r="I7" s="426"/>
      <c r="J7" s="396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71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71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98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100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82" t="s">
        <v>12</v>
      </c>
      <c r="H35" s="38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82" t="s">
        <v>13</v>
      </c>
      <c r="H36" s="38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82" t="s">
        <v>14</v>
      </c>
      <c r="H37" s="38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82" t="s">
        <v>15</v>
      </c>
      <c r="H38" s="38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82" t="s">
        <v>16</v>
      </c>
      <c r="H39" s="38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82" t="s">
        <v>5</v>
      </c>
      <c r="H40" s="38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82" t="s">
        <v>32</v>
      </c>
      <c r="H41" s="38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107</v>
      </c>
      <c r="D1" s="20"/>
      <c r="E1" s="20"/>
      <c r="F1" s="383" t="s">
        <v>22</v>
      </c>
      <c r="G1" s="383"/>
      <c r="H1" s="383"/>
      <c r="I1" s="38" t="s">
        <v>76</v>
      </c>
      <c r="J1" s="20"/>
    </row>
    <row r="2" spans="1:10" x14ac:dyDescent="0.25">
      <c r="A2" s="20" t="s">
        <v>1</v>
      </c>
      <c r="B2" s="20"/>
      <c r="C2" s="221" t="s">
        <v>70</v>
      </c>
      <c r="D2" s="20"/>
      <c r="E2" s="20"/>
      <c r="F2" s="383" t="s">
        <v>21</v>
      </c>
      <c r="G2" s="383"/>
      <c r="H2" s="383"/>
      <c r="I2" s="38">
        <f>J41*-1</f>
        <v>-112</v>
      </c>
      <c r="J2" s="20"/>
    </row>
    <row r="3" spans="1:10" s="233" customFormat="1" x14ac:dyDescent="0.25">
      <c r="A3" s="218" t="s">
        <v>115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0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0" x14ac:dyDescent="0.25">
      <c r="A7" s="419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92"/>
      <c r="I7" s="426"/>
      <c r="J7" s="396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98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98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98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78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98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98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82" t="s">
        <v>12</v>
      </c>
      <c r="H35" s="382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82" t="s">
        <v>13</v>
      </c>
      <c r="H36" s="382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82" t="s">
        <v>14</v>
      </c>
      <c r="H37" s="382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82" t="s">
        <v>15</v>
      </c>
      <c r="H38" s="382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82" t="s">
        <v>16</v>
      </c>
      <c r="H39" s="382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82" t="s">
        <v>5</v>
      </c>
      <c r="H40" s="382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82" t="s">
        <v>32</v>
      </c>
      <c r="H41" s="38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102</v>
      </c>
      <c r="D1" s="20"/>
      <c r="E1" s="20"/>
      <c r="F1" s="383" t="s">
        <v>22</v>
      </c>
      <c r="G1" s="383"/>
      <c r="H1" s="383"/>
      <c r="I1" s="38"/>
      <c r="J1" s="20"/>
    </row>
    <row r="2" spans="1:10" x14ac:dyDescent="0.25">
      <c r="A2" s="20" t="s">
        <v>1</v>
      </c>
      <c r="B2" s="20"/>
      <c r="C2" s="78" t="s">
        <v>92</v>
      </c>
      <c r="D2" s="20"/>
      <c r="E2" s="20"/>
      <c r="F2" s="383" t="s">
        <v>21</v>
      </c>
      <c r="G2" s="383"/>
      <c r="H2" s="383"/>
      <c r="I2" s="38">
        <f>J41*-1</f>
        <v>-7325</v>
      </c>
      <c r="J2" s="20"/>
    </row>
    <row r="3" spans="1:10" s="233" customFormat="1" x14ac:dyDescent="0.25">
      <c r="A3" s="218" t="s">
        <v>115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0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0" x14ac:dyDescent="0.25">
      <c r="A7" s="41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92"/>
      <c r="I7" s="426"/>
      <c r="J7" s="396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103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98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98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98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82" t="s">
        <v>12</v>
      </c>
      <c r="H35" s="38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82" t="s">
        <v>13</v>
      </c>
      <c r="H36" s="38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82" t="s">
        <v>14</v>
      </c>
      <c r="H37" s="38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82" t="s">
        <v>15</v>
      </c>
      <c r="H38" s="38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82" t="s">
        <v>16</v>
      </c>
      <c r="H39" s="38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82" t="s">
        <v>5</v>
      </c>
      <c r="H40" s="38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82" t="s">
        <v>32</v>
      </c>
      <c r="H41" s="38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89</v>
      </c>
      <c r="D1" s="20"/>
      <c r="E1" s="20"/>
      <c r="F1" s="383" t="s">
        <v>22</v>
      </c>
      <c r="G1" s="383"/>
      <c r="H1" s="383"/>
      <c r="I1" s="38" t="s">
        <v>90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83" t="s">
        <v>21</v>
      </c>
      <c r="G2" s="383"/>
      <c r="H2" s="38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115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6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6" x14ac:dyDescent="0.25">
      <c r="A7" s="41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92"/>
      <c r="I7" s="426"/>
      <c r="J7" s="396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148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82" t="s">
        <v>12</v>
      </c>
      <c r="H158" s="38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82" t="s">
        <v>13</v>
      </c>
      <c r="H159" s="38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82" t="s">
        <v>14</v>
      </c>
      <c r="H160" s="38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82" t="s">
        <v>15</v>
      </c>
      <c r="H161" s="38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82" t="s">
        <v>16</v>
      </c>
      <c r="H162" s="38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82" t="s">
        <v>5</v>
      </c>
      <c r="H163" s="38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82" t="s">
        <v>32</v>
      </c>
      <c r="H164" s="38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112</v>
      </c>
      <c r="D1" s="218"/>
      <c r="E1" s="218"/>
      <c r="F1" s="383" t="s">
        <v>22</v>
      </c>
      <c r="G1" s="383"/>
      <c r="H1" s="383"/>
      <c r="I1" s="218" t="s">
        <v>113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83" t="s">
        <v>21</v>
      </c>
      <c r="G2" s="383"/>
      <c r="H2" s="38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141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5" t="s">
        <v>2</v>
      </c>
      <c r="B6" s="386" t="s">
        <v>3</v>
      </c>
      <c r="C6" s="386"/>
      <c r="D6" s="386"/>
      <c r="E6" s="386"/>
      <c r="F6" s="386"/>
      <c r="G6" s="386"/>
      <c r="H6" s="386" t="s">
        <v>4</v>
      </c>
      <c r="I6" s="444" t="s">
        <v>5</v>
      </c>
      <c r="J6" s="388" t="s">
        <v>6</v>
      </c>
      <c r="L6" s="219"/>
      <c r="M6" s="219"/>
      <c r="N6" s="219"/>
      <c r="O6" s="219"/>
      <c r="P6" s="219"/>
      <c r="Q6" s="219"/>
    </row>
    <row r="7" spans="1:17" x14ac:dyDescent="0.25">
      <c r="A7" s="38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86"/>
      <c r="I7" s="444"/>
      <c r="J7" s="38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146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82" t="s">
        <v>12</v>
      </c>
      <c r="H32" s="382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82" t="s">
        <v>13</v>
      </c>
      <c r="H33" s="382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82" t="s">
        <v>14</v>
      </c>
      <c r="H34" s="382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82" t="s">
        <v>15</v>
      </c>
      <c r="H35" s="382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82" t="s">
        <v>16</v>
      </c>
      <c r="H36" s="382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82" t="s">
        <v>5</v>
      </c>
      <c r="H37" s="382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82" t="s">
        <v>32</v>
      </c>
      <c r="H38" s="382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83" t="s">
        <v>22</v>
      </c>
      <c r="G1" s="383"/>
      <c r="H1" s="383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83" t="s">
        <v>21</v>
      </c>
      <c r="G2" s="383"/>
      <c r="H2" s="38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115</v>
      </c>
      <c r="B3" s="218"/>
      <c r="C3" s="221" t="s">
        <v>124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  <c r="L5" s="174"/>
      <c r="M5" s="18"/>
      <c r="O5" s="18"/>
    </row>
    <row r="6" spans="1:15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  <c r="L6" s="174"/>
    </row>
    <row r="7" spans="1:15" x14ac:dyDescent="0.25">
      <c r="A7" s="41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92"/>
      <c r="I7" s="426"/>
      <c r="J7" s="396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54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54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59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59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54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59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59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59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59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91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82" t="s">
        <v>12</v>
      </c>
      <c r="H57" s="38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82" t="s">
        <v>13</v>
      </c>
      <c r="H58" s="38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82" t="s">
        <v>14</v>
      </c>
      <c r="H59" s="38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82" t="s">
        <v>15</v>
      </c>
      <c r="H60" s="38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82" t="s">
        <v>16</v>
      </c>
      <c r="H61" s="38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82" t="s">
        <v>5</v>
      </c>
      <c r="H62" s="38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82" t="s">
        <v>32</v>
      </c>
      <c r="H63" s="38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83" t="s">
        <v>22</v>
      </c>
      <c r="G1" s="383"/>
      <c r="H1" s="383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83" t="s">
        <v>21</v>
      </c>
      <c r="G2" s="383"/>
      <c r="H2" s="383"/>
      <c r="I2" s="38">
        <f>J122*-1</f>
        <v>-82513</v>
      </c>
      <c r="J2" s="20"/>
    </row>
    <row r="3" spans="1:11" s="233" customFormat="1" x14ac:dyDescent="0.25">
      <c r="A3" s="218" t="s">
        <v>115</v>
      </c>
      <c r="B3" s="218"/>
      <c r="C3" s="57" t="s">
        <v>125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1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423" t="s">
        <v>4</v>
      </c>
      <c r="I6" s="425" t="s">
        <v>5</v>
      </c>
      <c r="J6" s="395" t="s">
        <v>6</v>
      </c>
    </row>
    <row r="7" spans="1:11" x14ac:dyDescent="0.25">
      <c r="A7" s="41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4"/>
      <c r="I7" s="426"/>
      <c r="J7" s="396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82" t="s">
        <v>12</v>
      </c>
      <c r="H116" s="38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82" t="s">
        <v>13</v>
      </c>
      <c r="H117" s="38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82" t="s">
        <v>14</v>
      </c>
      <c r="H118" s="38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82" t="s">
        <v>15</v>
      </c>
      <c r="H119" s="38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82" t="s">
        <v>16</v>
      </c>
      <c r="H120" s="38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82" t="s">
        <v>5</v>
      </c>
      <c r="H121" s="38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82" t="s">
        <v>32</v>
      </c>
      <c r="H122" s="38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01"/>
  <sheetViews>
    <sheetView zoomScaleNormal="100" workbookViewId="0">
      <pane ySplit="6" topLeftCell="A681" activePane="bottomLeft" state="frozen"/>
      <selection pane="bottomLeft" activeCell="I685" sqref="I685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196</v>
      </c>
      <c r="D1" s="324"/>
      <c r="E1" s="324"/>
      <c r="F1" s="400" t="s">
        <v>22</v>
      </c>
      <c r="G1" s="400"/>
      <c r="H1" s="400"/>
      <c r="I1" s="326" t="s">
        <v>27</v>
      </c>
      <c r="J1" s="324"/>
      <c r="L1" s="327">
        <f>SUM(D619:D619)</f>
        <v>1155875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00" t="s">
        <v>21</v>
      </c>
      <c r="G2" s="400"/>
      <c r="H2" s="400"/>
      <c r="I2" s="326">
        <f>J700*-1</f>
        <v>1073980</v>
      </c>
      <c r="J2" s="324"/>
      <c r="L2" s="327">
        <f>SUM(G619:G619)</f>
        <v>118038</v>
      </c>
      <c r="O2" s="233" t="s">
        <v>198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401"/>
      <c r="B4" s="402"/>
      <c r="C4" s="402"/>
      <c r="D4" s="402"/>
      <c r="E4" s="402"/>
      <c r="F4" s="402"/>
      <c r="G4" s="402"/>
      <c r="H4" s="402"/>
      <c r="I4" s="402"/>
      <c r="J4" s="403"/>
      <c r="O4" s="219">
        <v>1924738</v>
      </c>
    </row>
    <row r="5" spans="1:16" x14ac:dyDescent="0.25">
      <c r="A5" s="404" t="s">
        <v>2</v>
      </c>
      <c r="B5" s="406" t="s">
        <v>3</v>
      </c>
      <c r="C5" s="407"/>
      <c r="D5" s="407"/>
      <c r="E5" s="407"/>
      <c r="F5" s="407"/>
      <c r="G5" s="408"/>
      <c r="H5" s="409" t="s">
        <v>4</v>
      </c>
      <c r="I5" s="411" t="s">
        <v>5</v>
      </c>
      <c r="J5" s="413" t="s">
        <v>6</v>
      </c>
    </row>
    <row r="6" spans="1:16" x14ac:dyDescent="0.25">
      <c r="A6" s="405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10"/>
      <c r="I6" s="412"/>
      <c r="J6" s="414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3">
        <v>43336</v>
      </c>
      <c r="B639" s="334">
        <v>180173095</v>
      </c>
      <c r="C639" s="335">
        <v>1</v>
      </c>
      <c r="D639" s="336">
        <v>93100</v>
      </c>
      <c r="E639" s="337">
        <v>180044959</v>
      </c>
      <c r="F639" s="335">
        <v>5</v>
      </c>
      <c r="G639" s="336">
        <v>498575</v>
      </c>
      <c r="H639" s="337"/>
      <c r="I639" s="338"/>
      <c r="J639" s="363"/>
      <c r="K639" s="328"/>
      <c r="L639" s="328"/>
      <c r="M639" s="328"/>
      <c r="N639" s="328"/>
      <c r="O639" s="366"/>
      <c r="P639" s="366"/>
    </row>
    <row r="640" spans="1:16" x14ac:dyDescent="0.25">
      <c r="A640" s="333">
        <v>43336</v>
      </c>
      <c r="B640" s="334">
        <v>180173117</v>
      </c>
      <c r="C640" s="335">
        <v>4</v>
      </c>
      <c r="D640" s="336">
        <v>338975</v>
      </c>
      <c r="E640" s="337"/>
      <c r="F640" s="335"/>
      <c r="G640" s="336"/>
      <c r="H640" s="337"/>
      <c r="I640" s="338"/>
      <c r="J640" s="363"/>
      <c r="K640" s="328"/>
      <c r="L640" s="328"/>
      <c r="M640" s="328"/>
      <c r="N640" s="328"/>
      <c r="O640" s="366"/>
      <c r="P640" s="366"/>
    </row>
    <row r="641" spans="1:16" x14ac:dyDescent="0.25">
      <c r="A641" s="333">
        <v>43336</v>
      </c>
      <c r="B641" s="334">
        <v>180173144</v>
      </c>
      <c r="C641" s="335">
        <v>7</v>
      </c>
      <c r="D641" s="336">
        <v>759238</v>
      </c>
      <c r="E641" s="337"/>
      <c r="F641" s="335"/>
      <c r="G641" s="336"/>
      <c r="H641" s="337"/>
      <c r="I641" s="338">
        <v>692738</v>
      </c>
      <c r="J641" s="363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3">
        <v>43337</v>
      </c>
      <c r="B642" s="334">
        <v>180173211</v>
      </c>
      <c r="C642" s="335">
        <v>7</v>
      </c>
      <c r="D642" s="336">
        <v>708313</v>
      </c>
      <c r="E642" s="337">
        <v>180044976</v>
      </c>
      <c r="F642" s="335">
        <v>7</v>
      </c>
      <c r="G642" s="336">
        <v>776125</v>
      </c>
      <c r="H642" s="337"/>
      <c r="I642" s="338"/>
      <c r="J642" s="363"/>
      <c r="K642" s="328"/>
      <c r="L642" s="328"/>
      <c r="M642" s="328"/>
      <c r="N642" s="328"/>
      <c r="O642" s="366"/>
      <c r="P642" s="366"/>
    </row>
    <row r="643" spans="1:16" x14ac:dyDescent="0.25">
      <c r="A643" s="333">
        <v>43339</v>
      </c>
      <c r="B643" s="334">
        <v>180173325</v>
      </c>
      <c r="C643" s="335">
        <v>8</v>
      </c>
      <c r="D643" s="336">
        <v>625538</v>
      </c>
      <c r="E643" s="337">
        <v>180045002</v>
      </c>
      <c r="F643" s="335">
        <v>7</v>
      </c>
      <c r="G643" s="336">
        <v>595875</v>
      </c>
      <c r="H643" s="337"/>
      <c r="I643" s="338"/>
      <c r="J643" s="363"/>
      <c r="K643" s="328"/>
      <c r="L643" s="328"/>
      <c r="M643" s="328"/>
      <c r="N643" s="328"/>
      <c r="O643" s="366"/>
      <c r="P643" s="366"/>
    </row>
    <row r="644" spans="1:16" x14ac:dyDescent="0.25">
      <c r="A644" s="333">
        <v>43339</v>
      </c>
      <c r="B644" s="334">
        <v>180173330</v>
      </c>
      <c r="C644" s="335">
        <v>1</v>
      </c>
      <c r="D644" s="336">
        <v>121450</v>
      </c>
      <c r="E644" s="337"/>
      <c r="F644" s="335"/>
      <c r="G644" s="336"/>
      <c r="H644" s="337"/>
      <c r="I644" s="338"/>
      <c r="J644" s="363"/>
      <c r="K644" s="328"/>
      <c r="L644" s="328"/>
      <c r="M644" s="328"/>
      <c r="N644" s="328"/>
      <c r="O644" s="366"/>
      <c r="P644" s="366"/>
    </row>
    <row r="645" spans="1:16" x14ac:dyDescent="0.25">
      <c r="A645" s="333">
        <v>43339</v>
      </c>
      <c r="B645" s="334">
        <v>180173364</v>
      </c>
      <c r="C645" s="335">
        <v>10</v>
      </c>
      <c r="D645" s="336">
        <v>1018588</v>
      </c>
      <c r="E645" s="337"/>
      <c r="F645" s="335"/>
      <c r="G645" s="336"/>
      <c r="H645" s="337"/>
      <c r="I645" s="338">
        <v>1101889</v>
      </c>
      <c r="J645" s="363" t="s">
        <v>17</v>
      </c>
      <c r="K645" s="328"/>
      <c r="L645" s="328"/>
      <c r="M645" s="328"/>
      <c r="N645" s="328"/>
      <c r="O645" s="366"/>
      <c r="P645" s="366"/>
    </row>
    <row r="646" spans="1:16" x14ac:dyDescent="0.25">
      <c r="A646" s="333">
        <v>43340</v>
      </c>
      <c r="B646" s="334">
        <v>180173411</v>
      </c>
      <c r="C646" s="335">
        <v>12</v>
      </c>
      <c r="D646" s="336">
        <v>1279513</v>
      </c>
      <c r="E646" s="337">
        <v>180045015</v>
      </c>
      <c r="F646" s="335">
        <v>1</v>
      </c>
      <c r="G646" s="336">
        <v>115063</v>
      </c>
      <c r="H646" s="337"/>
      <c r="I646" s="338"/>
      <c r="J646" s="363"/>
      <c r="K646" s="328"/>
      <c r="L646" s="328"/>
      <c r="M646" s="328"/>
      <c r="N646" s="328"/>
      <c r="O646" s="366"/>
      <c r="P646" s="366"/>
    </row>
    <row r="647" spans="1:16" x14ac:dyDescent="0.25">
      <c r="A647" s="333">
        <v>43340</v>
      </c>
      <c r="B647" s="334">
        <v>180172460</v>
      </c>
      <c r="C647" s="335">
        <v>4</v>
      </c>
      <c r="D647" s="336">
        <v>453513</v>
      </c>
      <c r="E647" s="337"/>
      <c r="F647" s="335"/>
      <c r="G647" s="336"/>
      <c r="H647" s="337"/>
      <c r="I647" s="338">
        <v>1617963</v>
      </c>
      <c r="J647" s="363" t="s">
        <v>17</v>
      </c>
      <c r="K647" s="328"/>
      <c r="L647" s="328"/>
      <c r="M647" s="328"/>
      <c r="N647" s="328"/>
      <c r="O647" s="366"/>
      <c r="P647" s="366"/>
    </row>
    <row r="648" spans="1:16" x14ac:dyDescent="0.25">
      <c r="A648" s="333">
        <v>43341</v>
      </c>
      <c r="B648" s="334">
        <v>180173518</v>
      </c>
      <c r="C648" s="335">
        <v>6</v>
      </c>
      <c r="D648" s="336">
        <v>598413</v>
      </c>
      <c r="E648" s="337">
        <v>180045029</v>
      </c>
      <c r="F648" s="335">
        <v>5</v>
      </c>
      <c r="G648" s="336">
        <v>437850</v>
      </c>
      <c r="H648" s="337"/>
      <c r="I648" s="338"/>
      <c r="J648" s="363"/>
      <c r="K648" s="328"/>
      <c r="L648" s="328"/>
      <c r="M648" s="328"/>
      <c r="N648" s="328"/>
      <c r="O648" s="366"/>
      <c r="P648" s="366"/>
    </row>
    <row r="649" spans="1:16" x14ac:dyDescent="0.25">
      <c r="A649" s="333">
        <v>43341</v>
      </c>
      <c r="B649" s="334">
        <v>180173520</v>
      </c>
      <c r="C649" s="335">
        <v>1</v>
      </c>
      <c r="D649" s="336">
        <v>121450</v>
      </c>
      <c r="E649" s="337"/>
      <c r="F649" s="335"/>
      <c r="G649" s="336"/>
      <c r="H649" s="337"/>
      <c r="I649" s="338"/>
      <c r="J649" s="363"/>
      <c r="K649" s="328"/>
      <c r="L649" s="328"/>
      <c r="M649" s="328"/>
      <c r="N649" s="328"/>
      <c r="O649" s="366"/>
      <c r="P649" s="366"/>
    </row>
    <row r="650" spans="1:16" x14ac:dyDescent="0.25">
      <c r="A650" s="333">
        <v>43341</v>
      </c>
      <c r="B650" s="334">
        <v>180173547</v>
      </c>
      <c r="C650" s="335">
        <v>5</v>
      </c>
      <c r="D650" s="336">
        <v>536900</v>
      </c>
      <c r="E650" s="337"/>
      <c r="F650" s="335"/>
      <c r="G650" s="336"/>
      <c r="H650" s="337"/>
      <c r="I650" s="338">
        <v>818913</v>
      </c>
      <c r="J650" s="363" t="s">
        <v>17</v>
      </c>
      <c r="K650" s="328"/>
      <c r="L650" s="328"/>
      <c r="M650" s="328"/>
      <c r="N650" s="328"/>
      <c r="O650" s="366"/>
      <c r="P650" s="366"/>
    </row>
    <row r="651" spans="1:16" x14ac:dyDescent="0.25">
      <c r="A651" s="333">
        <v>43342</v>
      </c>
      <c r="B651" s="334">
        <v>180173598</v>
      </c>
      <c r="C651" s="335">
        <v>3</v>
      </c>
      <c r="D651" s="336">
        <v>334688</v>
      </c>
      <c r="E651" s="337"/>
      <c r="F651" s="335"/>
      <c r="G651" s="336"/>
      <c r="H651" s="337"/>
      <c r="I651" s="338"/>
      <c r="J651" s="363"/>
      <c r="K651" s="328"/>
      <c r="L651" s="328"/>
      <c r="M651" s="328"/>
      <c r="N651" s="328"/>
      <c r="O651" s="366"/>
      <c r="P651" s="366"/>
    </row>
    <row r="652" spans="1:16" x14ac:dyDescent="0.25">
      <c r="A652" s="333">
        <v>43342</v>
      </c>
      <c r="B652" s="334">
        <v>180173634</v>
      </c>
      <c r="C652" s="335">
        <v>4</v>
      </c>
      <c r="D652" s="336">
        <v>403200</v>
      </c>
      <c r="E652" s="337"/>
      <c r="F652" s="335"/>
      <c r="G652" s="336"/>
      <c r="H652" s="337"/>
      <c r="I652" s="338"/>
      <c r="J652" s="363"/>
      <c r="K652" s="328"/>
      <c r="L652" s="328"/>
      <c r="M652" s="328"/>
      <c r="N652" s="328"/>
      <c r="O652" s="366"/>
      <c r="P652" s="366"/>
    </row>
    <row r="653" spans="1:16" x14ac:dyDescent="0.25">
      <c r="A653" s="333">
        <v>43342</v>
      </c>
      <c r="B653" s="334">
        <v>180173637</v>
      </c>
      <c r="C653" s="335">
        <v>1</v>
      </c>
      <c r="D653" s="336">
        <v>99050</v>
      </c>
      <c r="E653" s="337"/>
      <c r="F653" s="335"/>
      <c r="G653" s="336"/>
      <c r="H653" s="337"/>
      <c r="I653" s="338">
        <v>836938</v>
      </c>
      <c r="J653" s="363" t="s">
        <v>17</v>
      </c>
      <c r="K653" s="328"/>
      <c r="L653" s="328"/>
      <c r="M653" s="328"/>
      <c r="N653" s="328"/>
      <c r="O653" s="366"/>
      <c r="P653" s="366"/>
    </row>
    <row r="654" spans="1:16" x14ac:dyDescent="0.25">
      <c r="A654" s="333">
        <v>43343</v>
      </c>
      <c r="B654" s="334">
        <v>180173673</v>
      </c>
      <c r="C654" s="335">
        <v>5</v>
      </c>
      <c r="D654" s="336">
        <v>520450</v>
      </c>
      <c r="E654" s="337"/>
      <c r="F654" s="335"/>
      <c r="G654" s="336"/>
      <c r="H654" s="337"/>
      <c r="I654" s="338"/>
      <c r="J654" s="363"/>
      <c r="K654" s="328"/>
      <c r="L654" s="328"/>
      <c r="M654" s="328"/>
      <c r="N654" s="328"/>
      <c r="O654" s="366"/>
      <c r="P654" s="366"/>
    </row>
    <row r="655" spans="1:16" x14ac:dyDescent="0.25">
      <c r="A655" s="333">
        <v>43343</v>
      </c>
      <c r="B655" s="334">
        <v>180173703</v>
      </c>
      <c r="C655" s="335">
        <v>4</v>
      </c>
      <c r="D655" s="336">
        <v>487288</v>
      </c>
      <c r="E655" s="337"/>
      <c r="F655" s="335"/>
      <c r="G655" s="336"/>
      <c r="H655" s="337"/>
      <c r="I655" s="338">
        <v>1007738</v>
      </c>
      <c r="J655" s="363" t="s">
        <v>17</v>
      </c>
      <c r="K655" s="328"/>
      <c r="L655" s="328"/>
      <c r="M655" s="328"/>
      <c r="N655" s="328"/>
      <c r="O655" s="366"/>
      <c r="P655" s="366"/>
    </row>
    <row r="656" spans="1:16" x14ac:dyDescent="0.25">
      <c r="A656" s="333">
        <v>43344</v>
      </c>
      <c r="B656" s="334">
        <v>180173764</v>
      </c>
      <c r="C656" s="335">
        <v>17</v>
      </c>
      <c r="D656" s="336">
        <v>1999375</v>
      </c>
      <c r="E656" s="337">
        <v>180045068</v>
      </c>
      <c r="F656" s="335">
        <v>3</v>
      </c>
      <c r="G656" s="336">
        <v>207725</v>
      </c>
      <c r="H656" s="337"/>
      <c r="I656" s="338"/>
      <c r="J656" s="363"/>
      <c r="K656" s="328"/>
      <c r="L656" s="328"/>
      <c r="M656" s="328"/>
      <c r="N656" s="328"/>
      <c r="O656" s="366"/>
      <c r="P656" s="366"/>
    </row>
    <row r="657" spans="1:16" x14ac:dyDescent="0.25">
      <c r="A657" s="333">
        <v>43344</v>
      </c>
      <c r="B657" s="334">
        <v>180173789</v>
      </c>
      <c r="C657" s="335">
        <v>3</v>
      </c>
      <c r="D657" s="336">
        <v>279213</v>
      </c>
      <c r="E657" s="337"/>
      <c r="F657" s="335"/>
      <c r="G657" s="336"/>
      <c r="H657" s="337"/>
      <c r="I657" s="338"/>
      <c r="J657" s="363"/>
      <c r="K657" s="328"/>
      <c r="L657" s="328"/>
      <c r="M657" s="328"/>
      <c r="N657" s="328"/>
      <c r="O657" s="366"/>
      <c r="P657" s="366"/>
    </row>
    <row r="658" spans="1:16" x14ac:dyDescent="0.25">
      <c r="A658" s="333">
        <v>43344</v>
      </c>
      <c r="B658" s="334">
        <v>180173790</v>
      </c>
      <c r="C658" s="335">
        <v>2</v>
      </c>
      <c r="D658" s="336">
        <v>216388</v>
      </c>
      <c r="E658" s="337"/>
      <c r="F658" s="335"/>
      <c r="G658" s="336"/>
      <c r="H658" s="337"/>
      <c r="I658" s="338">
        <v>2287251</v>
      </c>
      <c r="J658" s="363" t="s">
        <v>17</v>
      </c>
      <c r="K658" s="328"/>
      <c r="L658" s="328"/>
      <c r="M658" s="328"/>
      <c r="N658" s="328"/>
      <c r="O658" s="366"/>
      <c r="P658" s="366"/>
    </row>
    <row r="659" spans="1:16" x14ac:dyDescent="0.25">
      <c r="A659" s="333">
        <v>43346</v>
      </c>
      <c r="B659" s="334">
        <v>180173901</v>
      </c>
      <c r="C659" s="335">
        <v>6</v>
      </c>
      <c r="D659" s="336">
        <v>667363</v>
      </c>
      <c r="E659" s="337">
        <v>180045100</v>
      </c>
      <c r="F659" s="335">
        <v>9</v>
      </c>
      <c r="G659" s="336">
        <v>980963</v>
      </c>
      <c r="H659" s="337"/>
      <c r="I659" s="338"/>
      <c r="J659" s="363"/>
      <c r="K659" s="328"/>
      <c r="L659" s="328"/>
      <c r="M659" s="328"/>
      <c r="N659" s="328"/>
      <c r="O659" s="366"/>
      <c r="P659" s="366"/>
    </row>
    <row r="660" spans="1:16" x14ac:dyDescent="0.25">
      <c r="A660" s="333">
        <v>43346</v>
      </c>
      <c r="B660" s="334">
        <v>180173944</v>
      </c>
      <c r="C660" s="335">
        <v>3</v>
      </c>
      <c r="D660" s="336">
        <v>245175</v>
      </c>
      <c r="E660" s="343">
        <v>180045103</v>
      </c>
      <c r="F660" s="341">
        <v>16</v>
      </c>
      <c r="G660" s="342">
        <v>1660488</v>
      </c>
      <c r="H660" s="343"/>
      <c r="I660" s="344"/>
      <c r="J660" s="364"/>
      <c r="K660" s="328"/>
      <c r="L660" s="328"/>
      <c r="M660" s="328"/>
      <c r="N660" s="328"/>
      <c r="O660" s="366"/>
      <c r="P660" s="366"/>
    </row>
    <row r="661" spans="1:16" x14ac:dyDescent="0.25">
      <c r="A661" s="333">
        <v>43347</v>
      </c>
      <c r="B661" s="334">
        <v>180173967</v>
      </c>
      <c r="C661" s="335">
        <v>2</v>
      </c>
      <c r="D661" s="336">
        <v>173688</v>
      </c>
      <c r="E661" s="337">
        <v>180045120</v>
      </c>
      <c r="F661" s="335">
        <v>5</v>
      </c>
      <c r="G661" s="336">
        <v>517300</v>
      </c>
      <c r="H661" s="337"/>
      <c r="I661" s="338"/>
      <c r="J661" s="363"/>
      <c r="K661" s="328"/>
      <c r="L661" s="328"/>
      <c r="M661" s="328"/>
      <c r="N661" s="328"/>
      <c r="O661" s="366"/>
      <c r="P661" s="366"/>
    </row>
    <row r="662" spans="1:16" x14ac:dyDescent="0.25">
      <c r="A662" s="333">
        <v>43347</v>
      </c>
      <c r="B662" s="334">
        <v>180173991</v>
      </c>
      <c r="C662" s="335">
        <v>4</v>
      </c>
      <c r="D662" s="336">
        <v>356475</v>
      </c>
      <c r="E662" s="337"/>
      <c r="F662" s="335"/>
      <c r="G662" s="336"/>
      <c r="H662" s="337"/>
      <c r="I662" s="338"/>
      <c r="J662" s="363"/>
      <c r="K662" s="328"/>
      <c r="L662" s="328"/>
      <c r="M662" s="328"/>
      <c r="N662" s="328"/>
      <c r="O662" s="366"/>
      <c r="P662" s="366"/>
    </row>
    <row r="663" spans="1:16" x14ac:dyDescent="0.25">
      <c r="A663" s="333">
        <v>43347</v>
      </c>
      <c r="B663" s="334">
        <v>180173403</v>
      </c>
      <c r="C663" s="335">
        <v>6</v>
      </c>
      <c r="D663" s="336">
        <v>625363</v>
      </c>
      <c r="E663" s="337"/>
      <c r="F663" s="335"/>
      <c r="G663" s="336"/>
      <c r="H663" s="337"/>
      <c r="I663" s="338">
        <v>569801</v>
      </c>
      <c r="J663" s="363" t="s">
        <v>17</v>
      </c>
      <c r="K663" s="328"/>
      <c r="L663" s="328"/>
      <c r="M663" s="328"/>
      <c r="N663" s="328"/>
      <c r="O663" s="366"/>
      <c r="P663" s="366"/>
    </row>
    <row r="664" spans="1:16" x14ac:dyDescent="0.25">
      <c r="A664" s="333">
        <v>43348</v>
      </c>
      <c r="B664" s="334">
        <v>180174097</v>
      </c>
      <c r="C664" s="335">
        <v>6</v>
      </c>
      <c r="D664" s="336">
        <v>554138</v>
      </c>
      <c r="E664" s="337">
        <v>180045136</v>
      </c>
      <c r="F664" s="335">
        <v>2</v>
      </c>
      <c r="G664" s="336">
        <v>209125</v>
      </c>
      <c r="H664" s="337"/>
      <c r="I664" s="338"/>
      <c r="J664" s="363"/>
      <c r="K664" s="328"/>
      <c r="L664" s="328"/>
      <c r="M664" s="328"/>
      <c r="N664" s="328"/>
      <c r="O664" s="366"/>
      <c r="P664" s="366"/>
    </row>
    <row r="665" spans="1:16" x14ac:dyDescent="0.25">
      <c r="A665" s="333">
        <v>43348</v>
      </c>
      <c r="B665" s="334">
        <v>180174099</v>
      </c>
      <c r="C665" s="335">
        <v>1</v>
      </c>
      <c r="D665" s="336">
        <v>120050</v>
      </c>
      <c r="E665" s="337"/>
      <c r="F665" s="335"/>
      <c r="G665" s="336"/>
      <c r="H665" s="337"/>
      <c r="I665" s="338"/>
      <c r="J665" s="363"/>
      <c r="K665" s="328"/>
      <c r="L665" s="328"/>
      <c r="M665" s="328"/>
      <c r="N665" s="328"/>
      <c r="O665" s="366"/>
      <c r="P665" s="366"/>
    </row>
    <row r="666" spans="1:16" x14ac:dyDescent="0.25">
      <c r="A666" s="333">
        <v>43348</v>
      </c>
      <c r="B666" s="334">
        <v>180174124</v>
      </c>
      <c r="C666" s="335">
        <v>4</v>
      </c>
      <c r="D666" s="336">
        <v>305725</v>
      </c>
      <c r="E666" s="337"/>
      <c r="F666" s="335"/>
      <c r="G666" s="336"/>
      <c r="H666" s="337"/>
      <c r="I666" s="338">
        <v>770788</v>
      </c>
      <c r="J666" s="363" t="s">
        <v>17</v>
      </c>
      <c r="K666" s="328"/>
      <c r="L666" s="328"/>
      <c r="M666" s="328"/>
      <c r="N666" s="328"/>
      <c r="O666" s="366"/>
      <c r="P666" s="366"/>
    </row>
    <row r="667" spans="1:16" x14ac:dyDescent="0.25">
      <c r="A667" s="333">
        <v>43349</v>
      </c>
      <c r="B667" s="334">
        <v>180174186</v>
      </c>
      <c r="C667" s="335">
        <v>10</v>
      </c>
      <c r="D667" s="336">
        <v>1139513</v>
      </c>
      <c r="E667" s="337">
        <v>180045154</v>
      </c>
      <c r="F667" s="335">
        <v>4</v>
      </c>
      <c r="G667" s="336">
        <v>419825</v>
      </c>
      <c r="H667" s="337"/>
      <c r="I667" s="338"/>
      <c r="J667" s="363"/>
      <c r="K667" s="328"/>
      <c r="L667" s="328"/>
      <c r="M667" s="328"/>
      <c r="N667" s="328"/>
      <c r="O667" s="366"/>
      <c r="P667" s="366"/>
    </row>
    <row r="668" spans="1:16" x14ac:dyDescent="0.25">
      <c r="A668" s="333">
        <v>43349</v>
      </c>
      <c r="B668" s="334">
        <v>180174226</v>
      </c>
      <c r="C668" s="335">
        <v>4</v>
      </c>
      <c r="D668" s="336">
        <v>479850</v>
      </c>
      <c r="E668" s="337"/>
      <c r="F668" s="335"/>
      <c r="G668" s="336"/>
      <c r="H668" s="337"/>
      <c r="I668" s="338">
        <v>1199538</v>
      </c>
      <c r="J668" s="363" t="s">
        <v>17</v>
      </c>
      <c r="K668" s="328"/>
      <c r="L668" s="328"/>
      <c r="M668" s="328"/>
      <c r="N668" s="328"/>
      <c r="O668" s="366"/>
      <c r="P668" s="366"/>
    </row>
    <row r="669" spans="1:16" x14ac:dyDescent="0.25">
      <c r="A669" s="333">
        <v>43350</v>
      </c>
      <c r="B669" s="334">
        <v>180174264</v>
      </c>
      <c r="C669" s="335">
        <v>7</v>
      </c>
      <c r="D669" s="336">
        <v>806225</v>
      </c>
      <c r="E669" s="337">
        <v>180045167</v>
      </c>
      <c r="F669" s="335">
        <v>5</v>
      </c>
      <c r="G669" s="336">
        <v>559475</v>
      </c>
      <c r="H669" s="337"/>
      <c r="I669" s="338"/>
      <c r="J669" s="363"/>
      <c r="K669" s="328"/>
      <c r="L669" s="328"/>
      <c r="M669" s="328"/>
      <c r="N669" s="328"/>
      <c r="O669" s="366"/>
      <c r="P669" s="366"/>
    </row>
    <row r="670" spans="1:16" x14ac:dyDescent="0.25">
      <c r="A670" s="333">
        <v>43350</v>
      </c>
      <c r="B670" s="334">
        <v>180174297</v>
      </c>
      <c r="C670" s="335">
        <v>4</v>
      </c>
      <c r="D670" s="336">
        <v>257338</v>
      </c>
      <c r="E670" s="337"/>
      <c r="F670" s="335"/>
      <c r="G670" s="336"/>
      <c r="H670" s="337"/>
      <c r="I670" s="338"/>
      <c r="J670" s="363"/>
      <c r="K670" s="328"/>
      <c r="L670" s="328"/>
      <c r="M670" s="328"/>
      <c r="N670" s="328"/>
      <c r="O670" s="366"/>
      <c r="P670" s="366"/>
    </row>
    <row r="671" spans="1:16" x14ac:dyDescent="0.25">
      <c r="A671" s="333">
        <v>43350</v>
      </c>
      <c r="B671" s="334">
        <v>180174301</v>
      </c>
      <c r="C671" s="335">
        <v>1</v>
      </c>
      <c r="D671" s="336">
        <v>111038</v>
      </c>
      <c r="E671" s="337"/>
      <c r="F671" s="335"/>
      <c r="G671" s="336"/>
      <c r="H671" s="337"/>
      <c r="I671" s="338">
        <v>615126</v>
      </c>
      <c r="J671" s="363" t="s">
        <v>17</v>
      </c>
      <c r="K671" s="328"/>
      <c r="L671" s="328"/>
      <c r="M671" s="328"/>
      <c r="N671" s="328"/>
      <c r="O671" s="366"/>
      <c r="P671" s="366"/>
    </row>
    <row r="672" spans="1:16" x14ac:dyDescent="0.25">
      <c r="A672" s="333">
        <v>43351</v>
      </c>
      <c r="B672" s="334">
        <v>180174361</v>
      </c>
      <c r="C672" s="335">
        <v>7</v>
      </c>
      <c r="D672" s="336">
        <v>707263</v>
      </c>
      <c r="E672" s="337"/>
      <c r="F672" s="335"/>
      <c r="G672" s="336"/>
      <c r="H672" s="337"/>
      <c r="I672" s="338">
        <v>707263</v>
      </c>
      <c r="J672" s="363" t="s">
        <v>17</v>
      </c>
      <c r="K672" s="328"/>
      <c r="L672" s="328"/>
      <c r="M672" s="328"/>
      <c r="N672" s="328"/>
      <c r="O672" s="366"/>
      <c r="P672" s="366"/>
    </row>
    <row r="673" spans="1:16" x14ac:dyDescent="0.25">
      <c r="A673" s="333">
        <v>43353</v>
      </c>
      <c r="B673" s="334">
        <v>180174501</v>
      </c>
      <c r="C673" s="335">
        <v>19</v>
      </c>
      <c r="D673" s="336">
        <v>1669063</v>
      </c>
      <c r="E673" s="337">
        <v>180045207</v>
      </c>
      <c r="F673" s="335">
        <v>7</v>
      </c>
      <c r="G673" s="336">
        <v>671825</v>
      </c>
      <c r="H673" s="337"/>
      <c r="I673" s="338"/>
      <c r="J673" s="363"/>
      <c r="K673" s="328"/>
      <c r="L673" s="328"/>
      <c r="M673" s="328"/>
      <c r="N673" s="328"/>
      <c r="O673" s="366"/>
      <c r="P673" s="366"/>
    </row>
    <row r="674" spans="1:16" x14ac:dyDescent="0.25">
      <c r="A674" s="333">
        <v>43353</v>
      </c>
      <c r="B674" s="334">
        <v>180174539</v>
      </c>
      <c r="C674" s="335">
        <v>2</v>
      </c>
      <c r="D674" s="336">
        <v>239138</v>
      </c>
      <c r="E674" s="337"/>
      <c r="F674" s="335"/>
      <c r="G674" s="336"/>
      <c r="H674" s="337"/>
      <c r="I674" s="338"/>
      <c r="J674" s="363"/>
      <c r="K674" s="328"/>
      <c r="L674" s="328"/>
      <c r="M674" s="328"/>
      <c r="N674" s="328"/>
      <c r="O674" s="366"/>
      <c r="P674" s="366"/>
    </row>
    <row r="675" spans="1:16" x14ac:dyDescent="0.25">
      <c r="A675" s="333">
        <v>43354</v>
      </c>
      <c r="B675" s="334">
        <v>180174610</v>
      </c>
      <c r="C675" s="335">
        <v>3</v>
      </c>
      <c r="D675" s="336">
        <v>282188</v>
      </c>
      <c r="E675" s="337">
        <v>180045226</v>
      </c>
      <c r="F675" s="335">
        <v>2</v>
      </c>
      <c r="G675" s="336">
        <v>166163</v>
      </c>
      <c r="H675" s="337"/>
      <c r="I675" s="338">
        <v>13388</v>
      </c>
      <c r="J675" s="363" t="s">
        <v>17</v>
      </c>
      <c r="K675" s="328"/>
      <c r="L675" s="328"/>
      <c r="M675" s="328"/>
      <c r="N675" s="328"/>
      <c r="O675" s="366"/>
      <c r="P675" s="366"/>
    </row>
    <row r="676" spans="1:16" x14ac:dyDescent="0.25">
      <c r="A676" s="333">
        <v>43355</v>
      </c>
      <c r="B676" s="334">
        <v>180174646</v>
      </c>
      <c r="C676" s="335">
        <v>1</v>
      </c>
      <c r="D676" s="336">
        <v>128625</v>
      </c>
      <c r="E676" s="337">
        <v>180045236</v>
      </c>
      <c r="F676" s="335">
        <v>5</v>
      </c>
      <c r="G676" s="336">
        <v>510563</v>
      </c>
      <c r="H676" s="337"/>
      <c r="I676" s="338"/>
      <c r="J676" s="363"/>
      <c r="K676" s="328"/>
      <c r="L676" s="365"/>
      <c r="M676" s="328"/>
      <c r="N676" s="328"/>
      <c r="O676" s="366"/>
      <c r="P676" s="366"/>
    </row>
    <row r="677" spans="1:16" x14ac:dyDescent="0.25">
      <c r="A677" s="333">
        <v>43355</v>
      </c>
      <c r="B677" s="334">
        <v>180174664</v>
      </c>
      <c r="C677" s="335">
        <v>11</v>
      </c>
      <c r="D677" s="336">
        <v>1065750</v>
      </c>
      <c r="E677" s="337"/>
      <c r="F677" s="335"/>
      <c r="G677" s="336"/>
      <c r="H677" s="337"/>
      <c r="I677" s="338"/>
      <c r="J677" s="363"/>
      <c r="K677" s="328"/>
      <c r="L677" s="365">
        <f>D673+D674+D675</f>
        <v>2190389</v>
      </c>
      <c r="M677" s="328"/>
      <c r="N677" s="328"/>
      <c r="O677" s="366"/>
      <c r="P677" s="366"/>
    </row>
    <row r="678" spans="1:16" x14ac:dyDescent="0.25">
      <c r="A678" s="333">
        <v>43355</v>
      </c>
      <c r="B678" s="334">
        <v>180174707</v>
      </c>
      <c r="C678" s="335">
        <v>4</v>
      </c>
      <c r="D678" s="336">
        <v>305988</v>
      </c>
      <c r="E678" s="337"/>
      <c r="F678" s="335"/>
      <c r="G678" s="336"/>
      <c r="H678" s="337"/>
      <c r="I678" s="338">
        <v>989800</v>
      </c>
      <c r="J678" s="363" t="s">
        <v>17</v>
      </c>
      <c r="K678" s="328"/>
      <c r="L678" s="365">
        <f>SUM(G673:G675)</f>
        <v>837988</v>
      </c>
      <c r="M678" s="328">
        <v>1339013</v>
      </c>
      <c r="N678" s="328"/>
      <c r="O678" s="366"/>
      <c r="P678" s="366"/>
    </row>
    <row r="679" spans="1:16" x14ac:dyDescent="0.25">
      <c r="A679" s="333">
        <v>43356</v>
      </c>
      <c r="B679" s="334">
        <v>180174756</v>
      </c>
      <c r="C679" s="335">
        <v>10</v>
      </c>
      <c r="D679" s="336">
        <v>946400</v>
      </c>
      <c r="E679" s="337">
        <v>180045254</v>
      </c>
      <c r="F679" s="335">
        <v>2</v>
      </c>
      <c r="G679" s="336">
        <v>228550</v>
      </c>
      <c r="H679" s="337"/>
      <c r="I679" s="338"/>
      <c r="J679" s="363"/>
      <c r="K679" s="328"/>
      <c r="L679" s="365">
        <f>L677-L678-M678</f>
        <v>13388</v>
      </c>
      <c r="M679" s="328"/>
      <c r="N679" s="328"/>
      <c r="O679" s="366"/>
      <c r="P679" s="366"/>
    </row>
    <row r="680" spans="1:16" x14ac:dyDescent="0.25">
      <c r="A680" s="333">
        <v>43356</v>
      </c>
      <c r="B680" s="334">
        <v>180174762</v>
      </c>
      <c r="C680" s="335">
        <v>1</v>
      </c>
      <c r="D680" s="336">
        <v>101588</v>
      </c>
      <c r="E680" s="337"/>
      <c r="F680" s="335"/>
      <c r="G680" s="336"/>
      <c r="H680" s="337"/>
      <c r="I680" s="338"/>
      <c r="J680" s="363"/>
      <c r="K680" s="328"/>
      <c r="L680" s="365"/>
      <c r="M680" s="328"/>
      <c r="N680" s="328"/>
      <c r="O680" s="366"/>
      <c r="P680" s="366"/>
    </row>
    <row r="681" spans="1:16" x14ac:dyDescent="0.25">
      <c r="A681" s="333">
        <v>43356</v>
      </c>
      <c r="B681" s="334">
        <v>180174784</v>
      </c>
      <c r="C681" s="335">
        <v>7</v>
      </c>
      <c r="D681" s="336">
        <v>656163</v>
      </c>
      <c r="E681" s="337"/>
      <c r="F681" s="335"/>
      <c r="G681" s="336"/>
      <c r="H681" s="337"/>
      <c r="I681" s="338">
        <v>1475601</v>
      </c>
      <c r="J681" s="363" t="s">
        <v>17</v>
      </c>
      <c r="K681" s="328"/>
      <c r="L681" s="365"/>
      <c r="M681" s="328"/>
      <c r="N681" s="328"/>
      <c r="O681" s="366"/>
      <c r="P681" s="366"/>
    </row>
    <row r="682" spans="1:16" x14ac:dyDescent="0.25">
      <c r="A682" s="339">
        <v>43357</v>
      </c>
      <c r="B682" s="340">
        <v>180174828</v>
      </c>
      <c r="C682" s="341">
        <v>11</v>
      </c>
      <c r="D682" s="342">
        <v>1317663</v>
      </c>
      <c r="E682" s="343">
        <v>180045266</v>
      </c>
      <c r="F682" s="341">
        <v>3</v>
      </c>
      <c r="G682" s="342">
        <v>300125</v>
      </c>
      <c r="H682" s="343"/>
      <c r="I682" s="344"/>
      <c r="J682" s="364"/>
      <c r="K682" s="328"/>
      <c r="L682" s="328"/>
      <c r="M682" s="328"/>
      <c r="N682" s="328"/>
      <c r="O682" s="366"/>
      <c r="P682" s="366"/>
    </row>
    <row r="683" spans="1:16" x14ac:dyDescent="0.25">
      <c r="A683" s="339">
        <v>43357</v>
      </c>
      <c r="B683" s="340">
        <v>180174876</v>
      </c>
      <c r="C683" s="341">
        <v>6</v>
      </c>
      <c r="D683" s="342">
        <v>600513</v>
      </c>
      <c r="E683" s="343"/>
      <c r="F683" s="341"/>
      <c r="G683" s="342"/>
      <c r="H683" s="343"/>
      <c r="I683" s="344">
        <v>1618051</v>
      </c>
      <c r="J683" s="364" t="s">
        <v>17</v>
      </c>
      <c r="K683" s="328"/>
      <c r="L683" s="328"/>
      <c r="M683" s="328"/>
      <c r="N683" s="328"/>
      <c r="O683" s="366"/>
      <c r="P683" s="366"/>
    </row>
    <row r="684" spans="1:16" x14ac:dyDescent="0.25">
      <c r="A684" s="339">
        <v>43358</v>
      </c>
      <c r="B684" s="340">
        <v>180174934</v>
      </c>
      <c r="C684" s="341">
        <v>14</v>
      </c>
      <c r="D684" s="342">
        <v>1433600</v>
      </c>
      <c r="E684" s="343">
        <v>180045289</v>
      </c>
      <c r="F684" s="341">
        <v>3</v>
      </c>
      <c r="G684" s="342">
        <v>286300</v>
      </c>
      <c r="H684" s="343"/>
      <c r="I684" s="344"/>
      <c r="J684" s="364"/>
      <c r="K684" s="328"/>
      <c r="L684" s="328"/>
      <c r="M684" s="328"/>
      <c r="N684" s="328"/>
      <c r="O684" s="366"/>
      <c r="P684" s="366"/>
    </row>
    <row r="685" spans="1:16" x14ac:dyDescent="0.25">
      <c r="A685" s="339">
        <v>43358</v>
      </c>
      <c r="B685" s="340">
        <v>180174964</v>
      </c>
      <c r="C685" s="341">
        <v>2</v>
      </c>
      <c r="D685" s="342">
        <v>201688</v>
      </c>
      <c r="E685" s="343"/>
      <c r="F685" s="341"/>
      <c r="G685" s="342"/>
      <c r="H685" s="343"/>
      <c r="I685" s="344"/>
      <c r="J685" s="364"/>
      <c r="K685" s="328"/>
      <c r="L685" s="328"/>
      <c r="M685" s="328"/>
      <c r="N685" s="328"/>
      <c r="O685" s="366"/>
      <c r="P685" s="366"/>
    </row>
    <row r="686" spans="1:16" x14ac:dyDescent="0.25">
      <c r="A686" s="339">
        <v>43358</v>
      </c>
      <c r="B686" s="340">
        <v>180174976</v>
      </c>
      <c r="C686" s="341">
        <v>1</v>
      </c>
      <c r="D686" s="342">
        <v>46463</v>
      </c>
      <c r="E686" s="343"/>
      <c r="F686" s="341"/>
      <c r="G686" s="342"/>
      <c r="H686" s="343"/>
      <c r="I686" s="344"/>
      <c r="J686" s="364"/>
      <c r="K686" s="328"/>
      <c r="L686" s="328"/>
      <c r="M686" s="328"/>
      <c r="N686" s="328"/>
      <c r="O686" s="366"/>
      <c r="P686" s="366"/>
    </row>
    <row r="687" spans="1:16" x14ac:dyDescent="0.25">
      <c r="A687" s="339"/>
      <c r="B687" s="340"/>
      <c r="C687" s="341"/>
      <c r="D687" s="342"/>
      <c r="E687" s="343"/>
      <c r="F687" s="341"/>
      <c r="G687" s="342"/>
      <c r="H687" s="343"/>
      <c r="I687" s="344"/>
      <c r="J687" s="364"/>
      <c r="K687" s="328"/>
      <c r="L687" s="328"/>
      <c r="M687" s="328"/>
      <c r="N687" s="328"/>
      <c r="O687" s="366"/>
      <c r="P687" s="366"/>
    </row>
    <row r="688" spans="1:16" x14ac:dyDescent="0.25">
      <c r="A688" s="339"/>
      <c r="B688" s="340"/>
      <c r="C688" s="341"/>
      <c r="D688" s="342"/>
      <c r="E688" s="343"/>
      <c r="F688" s="341"/>
      <c r="G688" s="342"/>
      <c r="H688" s="343"/>
      <c r="I688" s="344"/>
      <c r="J688" s="364"/>
      <c r="K688" s="328"/>
      <c r="L688" s="328"/>
      <c r="M688" s="328"/>
      <c r="N688" s="328"/>
      <c r="O688" s="366"/>
      <c r="P688" s="366"/>
    </row>
    <row r="689" spans="1:16" x14ac:dyDescent="0.25">
      <c r="A689" s="339"/>
      <c r="B689" s="340"/>
      <c r="C689" s="341"/>
      <c r="D689" s="342"/>
      <c r="E689" s="343"/>
      <c r="F689" s="341"/>
      <c r="G689" s="342"/>
      <c r="H689" s="343"/>
      <c r="I689" s="344"/>
      <c r="J689" s="364"/>
      <c r="K689" s="328"/>
      <c r="L689" s="328"/>
      <c r="M689" s="328"/>
      <c r="N689" s="328"/>
      <c r="O689" s="366"/>
      <c r="P689" s="366"/>
    </row>
    <row r="690" spans="1:16" x14ac:dyDescent="0.25">
      <c r="A690" s="339"/>
      <c r="B690" s="340"/>
      <c r="C690" s="341"/>
      <c r="D690" s="342"/>
      <c r="E690" s="343"/>
      <c r="F690" s="341"/>
      <c r="G690" s="342"/>
      <c r="H690" s="343"/>
      <c r="I690" s="344"/>
      <c r="J690" s="364"/>
      <c r="K690" s="328"/>
      <c r="L690" s="328"/>
      <c r="M690" s="328"/>
      <c r="N690" s="328"/>
      <c r="O690" s="366"/>
      <c r="P690" s="366"/>
    </row>
    <row r="691" spans="1:16" x14ac:dyDescent="0.25">
      <c r="A691" s="345"/>
      <c r="B691" s="346"/>
      <c r="C691" s="347"/>
      <c r="D691" s="342"/>
      <c r="E691" s="348"/>
      <c r="F691" s="347"/>
      <c r="G691" s="349"/>
      <c r="H691" s="348"/>
      <c r="I691" s="350"/>
      <c r="J691" s="349"/>
      <c r="K691" s="328"/>
      <c r="L691" s="328"/>
      <c r="M691" s="328"/>
      <c r="N691" s="328"/>
      <c r="O691" s="366"/>
      <c r="P691" s="366"/>
    </row>
    <row r="692" spans="1:16" x14ac:dyDescent="0.25">
      <c r="A692" s="345"/>
      <c r="B692" s="351" t="s">
        <v>11</v>
      </c>
      <c r="C692" s="352">
        <f>SUM(C7:C691)</f>
        <v>4781</v>
      </c>
      <c r="D692" s="353">
        <f>SUM(D7:D691)</f>
        <v>473876287</v>
      </c>
      <c r="E692" s="351" t="s">
        <v>11</v>
      </c>
      <c r="F692" s="352">
        <f>SUM(F7:F691)</f>
        <v>1230</v>
      </c>
      <c r="G692" s="353">
        <f>SUM(G7:G691)</f>
        <v>126113532</v>
      </c>
      <c r="H692" s="353">
        <f>SUM(H7:H691)</f>
        <v>0</v>
      </c>
      <c r="I692" s="352">
        <f>SUM(I7:I691)</f>
        <v>346688775</v>
      </c>
      <c r="J692" s="354"/>
      <c r="K692" s="328"/>
      <c r="L692" s="328"/>
      <c r="M692" s="328"/>
      <c r="N692" s="328"/>
      <c r="O692" s="366"/>
      <c r="P692" s="366"/>
    </row>
    <row r="693" spans="1:16" x14ac:dyDescent="0.25">
      <c r="A693" s="345"/>
      <c r="B693" s="351"/>
      <c r="C693" s="352"/>
      <c r="D693" s="353"/>
      <c r="E693" s="351"/>
      <c r="F693" s="352"/>
      <c r="G693" s="354"/>
      <c r="H693" s="346"/>
      <c r="I693" s="347"/>
      <c r="J693" s="354"/>
      <c r="K693" s="328"/>
      <c r="L693" s="328"/>
      <c r="M693" s="328"/>
      <c r="N693" s="328"/>
      <c r="O693" s="366"/>
      <c r="P693" s="366"/>
    </row>
    <row r="694" spans="1:16" x14ac:dyDescent="0.25">
      <c r="A694" s="345"/>
      <c r="B694" s="355"/>
      <c r="C694" s="347"/>
      <c r="D694" s="349"/>
      <c r="E694" s="351"/>
      <c r="F694" s="347"/>
      <c r="G694" s="399" t="s">
        <v>12</v>
      </c>
      <c r="H694" s="399"/>
      <c r="I694" s="350"/>
      <c r="J694" s="356">
        <f>SUM(D7:D691)</f>
        <v>473876287</v>
      </c>
      <c r="K694" s="328"/>
      <c r="L694" s="328"/>
      <c r="M694" s="328"/>
      <c r="N694" s="328"/>
      <c r="O694" s="366"/>
      <c r="P694" s="366"/>
    </row>
    <row r="695" spans="1:16" x14ac:dyDescent="0.25">
      <c r="A695" s="357"/>
      <c r="B695" s="346"/>
      <c r="C695" s="347"/>
      <c r="D695" s="349"/>
      <c r="E695" s="348"/>
      <c r="F695" s="347"/>
      <c r="G695" s="399" t="s">
        <v>13</v>
      </c>
      <c r="H695" s="399"/>
      <c r="I695" s="350"/>
      <c r="J695" s="356">
        <f>SUM(G7:G691)</f>
        <v>126113532</v>
      </c>
      <c r="K695" s="328"/>
      <c r="L695" s="328"/>
      <c r="M695" s="328"/>
      <c r="N695" s="328"/>
      <c r="O695" s="366"/>
      <c r="P695" s="366"/>
    </row>
    <row r="696" spans="1:16" x14ac:dyDescent="0.25">
      <c r="A696" s="345"/>
      <c r="B696" s="348"/>
      <c r="C696" s="347"/>
      <c r="D696" s="349"/>
      <c r="E696" s="348"/>
      <c r="F696" s="347"/>
      <c r="G696" s="399" t="s">
        <v>14</v>
      </c>
      <c r="H696" s="399"/>
      <c r="I696" s="358"/>
      <c r="J696" s="359">
        <f>J694-J695</f>
        <v>347762755</v>
      </c>
      <c r="K696" s="328"/>
      <c r="L696" s="328"/>
      <c r="M696" s="328"/>
      <c r="N696" s="328"/>
      <c r="O696" s="366"/>
      <c r="P696" s="366"/>
    </row>
    <row r="697" spans="1:16" x14ac:dyDescent="0.25">
      <c r="A697" s="360"/>
      <c r="B697" s="361"/>
      <c r="C697" s="347"/>
      <c r="D697" s="362"/>
      <c r="E697" s="348"/>
      <c r="F697" s="347"/>
      <c r="G697" s="399" t="s">
        <v>15</v>
      </c>
      <c r="H697" s="399"/>
      <c r="I697" s="350"/>
      <c r="J697" s="356">
        <f>SUM(H7:H691)</f>
        <v>0</v>
      </c>
      <c r="K697" s="328"/>
      <c r="L697" s="328"/>
      <c r="M697" s="328"/>
      <c r="N697" s="328"/>
      <c r="O697" s="366"/>
      <c r="P697" s="366"/>
    </row>
    <row r="698" spans="1:16" x14ac:dyDescent="0.25">
      <c r="A698" s="345"/>
      <c r="B698" s="361"/>
      <c r="C698" s="347"/>
      <c r="D698" s="362"/>
      <c r="E698" s="348"/>
      <c r="F698" s="347"/>
      <c r="G698" s="399" t="s">
        <v>16</v>
      </c>
      <c r="H698" s="399"/>
      <c r="I698" s="350"/>
      <c r="J698" s="356">
        <f>J696+J697</f>
        <v>347762755</v>
      </c>
      <c r="K698" s="328"/>
      <c r="L698" s="328"/>
      <c r="M698" s="328"/>
      <c r="N698" s="328"/>
      <c r="O698" s="366"/>
      <c r="P698" s="366"/>
    </row>
    <row r="699" spans="1:16" x14ac:dyDescent="0.25">
      <c r="A699" s="345"/>
      <c r="B699" s="361"/>
      <c r="C699" s="347"/>
      <c r="D699" s="362"/>
      <c r="E699" s="348"/>
      <c r="F699" s="347"/>
      <c r="G699" s="399" t="s">
        <v>5</v>
      </c>
      <c r="H699" s="399"/>
      <c r="I699" s="350"/>
      <c r="J699" s="356">
        <f>SUM(I7:I691)</f>
        <v>346688775</v>
      </c>
      <c r="K699" s="328"/>
      <c r="L699" s="328"/>
      <c r="M699" s="328"/>
      <c r="N699" s="328"/>
      <c r="O699" s="366"/>
      <c r="P699" s="366"/>
    </row>
    <row r="700" spans="1:16" x14ac:dyDescent="0.25">
      <c r="A700" s="345"/>
      <c r="B700" s="361"/>
      <c r="C700" s="347"/>
      <c r="D700" s="362"/>
      <c r="E700" s="348"/>
      <c r="F700" s="347"/>
      <c r="G700" s="399" t="s">
        <v>32</v>
      </c>
      <c r="H700" s="399"/>
      <c r="I700" s="347" t="str">
        <f>IF(J700&gt;0,"SALDO",IF(J700&lt;0,"PIUTANG",IF(J700=0,"LUNAS")))</f>
        <v>PIUTANG</v>
      </c>
      <c r="J700" s="356">
        <f>J699-J698</f>
        <v>-1073980</v>
      </c>
      <c r="K700" s="328"/>
      <c r="L700" s="328"/>
      <c r="M700" s="328"/>
      <c r="N700" s="328"/>
      <c r="O700" s="366"/>
      <c r="P700" s="366"/>
    </row>
    <row r="701" spans="1:16" x14ac:dyDescent="0.25">
      <c r="A701" s="345"/>
      <c r="K701" s="328"/>
      <c r="L701" s="328"/>
      <c r="M701" s="328"/>
      <c r="N701" s="328"/>
      <c r="O701" s="366"/>
      <c r="P701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00:H700"/>
    <mergeCell ref="G694:H694"/>
    <mergeCell ref="G695:H695"/>
    <mergeCell ref="G696:H696"/>
    <mergeCell ref="G697:H697"/>
    <mergeCell ref="G698:H698"/>
    <mergeCell ref="G699:H699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147</v>
      </c>
      <c r="D1" s="218"/>
      <c r="E1" s="218"/>
      <c r="F1" s="383" t="s">
        <v>22</v>
      </c>
      <c r="G1" s="383"/>
      <c r="H1" s="38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83" t="s">
        <v>21</v>
      </c>
      <c r="G2" s="383"/>
      <c r="H2" s="38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5" t="s">
        <v>2</v>
      </c>
      <c r="B6" s="386" t="s">
        <v>3</v>
      </c>
      <c r="C6" s="386"/>
      <c r="D6" s="386"/>
      <c r="E6" s="386"/>
      <c r="F6" s="386"/>
      <c r="G6" s="386"/>
      <c r="H6" s="386" t="s">
        <v>4</v>
      </c>
      <c r="I6" s="444" t="s">
        <v>5</v>
      </c>
      <c r="J6" s="388" t="s">
        <v>6</v>
      </c>
      <c r="L6" s="219"/>
      <c r="M6" s="219"/>
      <c r="N6" s="219"/>
      <c r="O6" s="219"/>
      <c r="P6" s="219"/>
      <c r="Q6" s="219"/>
    </row>
    <row r="7" spans="1:17" x14ac:dyDescent="0.25">
      <c r="A7" s="38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86"/>
      <c r="I7" s="444"/>
      <c r="J7" s="38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82" t="s">
        <v>12</v>
      </c>
      <c r="H32" s="382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82" t="s">
        <v>13</v>
      </c>
      <c r="H33" s="382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82" t="s">
        <v>14</v>
      </c>
      <c r="H34" s="382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82" t="s">
        <v>15</v>
      </c>
      <c r="H35" s="382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82" t="s">
        <v>16</v>
      </c>
      <c r="H36" s="382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82" t="s">
        <v>5</v>
      </c>
      <c r="H37" s="382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82" t="s">
        <v>32</v>
      </c>
      <c r="H38" s="382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61</v>
      </c>
      <c r="D1" s="20"/>
      <c r="E1" s="22"/>
      <c r="F1" s="383" t="s">
        <v>22</v>
      </c>
      <c r="G1" s="383"/>
      <c r="H1" s="38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83" t="s">
        <v>21</v>
      </c>
      <c r="G2" s="383"/>
      <c r="H2" s="383"/>
      <c r="I2" s="21">
        <f>J72*-1</f>
        <v>0</v>
      </c>
    </row>
    <row r="4" spans="1:10" ht="19.5" x14ac:dyDescent="0.25">
      <c r="A4" s="384"/>
      <c r="B4" s="384"/>
      <c r="C4" s="384"/>
      <c r="D4" s="384"/>
      <c r="E4" s="384"/>
      <c r="F4" s="384"/>
      <c r="G4" s="384"/>
      <c r="H4" s="384"/>
      <c r="I4" s="384"/>
      <c r="J4" s="384"/>
    </row>
    <row r="5" spans="1:10" x14ac:dyDescent="0.25">
      <c r="A5" s="385" t="s">
        <v>2</v>
      </c>
      <c r="B5" s="386" t="s">
        <v>3</v>
      </c>
      <c r="C5" s="386"/>
      <c r="D5" s="386"/>
      <c r="E5" s="386"/>
      <c r="F5" s="386"/>
      <c r="G5" s="386"/>
      <c r="H5" s="452" t="s">
        <v>4</v>
      </c>
      <c r="I5" s="450" t="s">
        <v>5</v>
      </c>
      <c r="J5" s="451" t="s">
        <v>6</v>
      </c>
    </row>
    <row r="6" spans="1:10" x14ac:dyDescent="0.25">
      <c r="A6" s="38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53"/>
      <c r="I6" s="450"/>
      <c r="J6" s="45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47" t="s">
        <v>12</v>
      </c>
      <c r="H66" s="44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7" t="s">
        <v>13</v>
      </c>
      <c r="H67" s="44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47" t="s">
        <v>14</v>
      </c>
      <c r="H68" s="44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7" t="s">
        <v>15</v>
      </c>
      <c r="H69" s="44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7" t="s">
        <v>16</v>
      </c>
      <c r="H70" s="44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7" t="s">
        <v>5</v>
      </c>
      <c r="H71" s="44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47" t="s">
        <v>32</v>
      </c>
      <c r="H72" s="44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83" t="s">
        <v>22</v>
      </c>
      <c r="G1" s="383"/>
      <c r="H1" s="383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83" t="s">
        <v>21</v>
      </c>
      <c r="G2" s="383"/>
      <c r="H2" s="383"/>
      <c r="I2" s="38">
        <f>J40*-1</f>
        <v>0</v>
      </c>
      <c r="J2" s="20"/>
    </row>
    <row r="4" spans="1:15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7"/>
    </row>
    <row r="5" spans="1:15" x14ac:dyDescent="0.25">
      <c r="A5" s="418" t="s">
        <v>2</v>
      </c>
      <c r="B5" s="420" t="s">
        <v>3</v>
      </c>
      <c r="C5" s="421"/>
      <c r="D5" s="421"/>
      <c r="E5" s="421"/>
      <c r="F5" s="421"/>
      <c r="G5" s="422"/>
      <c r="H5" s="423" t="s">
        <v>4</v>
      </c>
      <c r="I5" s="425" t="s">
        <v>5</v>
      </c>
      <c r="J5" s="395" t="s">
        <v>6</v>
      </c>
    </row>
    <row r="6" spans="1:15" x14ac:dyDescent="0.25">
      <c r="A6" s="41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24"/>
      <c r="I6" s="426"/>
      <c r="J6" s="396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59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82" t="s">
        <v>12</v>
      </c>
      <c r="H34" s="38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82" t="s">
        <v>13</v>
      </c>
      <c r="H35" s="38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82" t="s">
        <v>14</v>
      </c>
      <c r="H36" s="38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82" t="s">
        <v>15</v>
      </c>
      <c r="H37" s="38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82" t="s">
        <v>16</v>
      </c>
      <c r="H38" s="38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82" t="s">
        <v>5</v>
      </c>
      <c r="H39" s="38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82" t="s">
        <v>32</v>
      </c>
      <c r="H40" s="38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83" t="s">
        <v>22</v>
      </c>
      <c r="G1" s="383"/>
      <c r="H1" s="38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83" t="s">
        <v>21</v>
      </c>
      <c r="G2" s="383"/>
      <c r="H2" s="383"/>
      <c r="I2" s="21">
        <f>J71*-1</f>
        <v>12110891</v>
      </c>
    </row>
    <row r="4" spans="1:10" ht="19.5" x14ac:dyDescent="0.25">
      <c r="A4" s="384"/>
      <c r="B4" s="384"/>
      <c r="C4" s="384"/>
      <c r="D4" s="384"/>
      <c r="E4" s="384"/>
      <c r="F4" s="384"/>
      <c r="G4" s="384"/>
      <c r="H4" s="384"/>
      <c r="I4" s="384"/>
      <c r="J4" s="384"/>
    </row>
    <row r="5" spans="1:10" x14ac:dyDescent="0.25">
      <c r="A5" s="385" t="s">
        <v>2</v>
      </c>
      <c r="B5" s="386" t="s">
        <v>3</v>
      </c>
      <c r="C5" s="386"/>
      <c r="D5" s="386"/>
      <c r="E5" s="386"/>
      <c r="F5" s="386"/>
      <c r="G5" s="386"/>
      <c r="H5" s="452" t="s">
        <v>4</v>
      </c>
      <c r="I5" s="450" t="s">
        <v>5</v>
      </c>
      <c r="J5" s="451" t="s">
        <v>6</v>
      </c>
    </row>
    <row r="6" spans="1:10" x14ac:dyDescent="0.25">
      <c r="A6" s="38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53"/>
      <c r="I6" s="450"/>
      <c r="J6" s="45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56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55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57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56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58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47" t="s">
        <v>12</v>
      </c>
      <c r="H65" s="44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47" t="s">
        <v>13</v>
      </c>
      <c r="H66" s="44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7" t="s">
        <v>14</v>
      </c>
      <c r="H67" s="44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47" t="s">
        <v>15</v>
      </c>
      <c r="H68" s="44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7" t="s">
        <v>16</v>
      </c>
      <c r="H69" s="44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7" t="s">
        <v>5</v>
      </c>
      <c r="H70" s="44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7" t="s">
        <v>32</v>
      </c>
      <c r="H71" s="44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55"/>
  <sheetViews>
    <sheetView zoomScaleNormal="100" workbookViewId="0">
      <pane ySplit="6" topLeftCell="A49" activePane="bottomLeft" state="frozen"/>
      <selection pane="bottomLeft" activeCell="E56" sqref="E56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00" t="s">
        <v>22</v>
      </c>
      <c r="G1" s="400"/>
      <c r="H1" s="400"/>
      <c r="I1" s="326" t="s">
        <v>27</v>
      </c>
      <c r="J1" s="324"/>
      <c r="L1" s="327">
        <f>SUM(D628:D628)</f>
        <v>0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00" t="s">
        <v>21</v>
      </c>
      <c r="G2" s="400"/>
      <c r="H2" s="400"/>
      <c r="I2" s="326">
        <f>J654*-1</f>
        <v>581955</v>
      </c>
      <c r="J2" s="324"/>
      <c r="L2" s="327">
        <f>SUM(G628:G628)</f>
        <v>0</v>
      </c>
      <c r="O2" s="233" t="s">
        <v>198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401"/>
      <c r="B4" s="402"/>
      <c r="C4" s="402"/>
      <c r="D4" s="402"/>
      <c r="E4" s="402"/>
      <c r="F4" s="402"/>
      <c r="G4" s="402"/>
      <c r="H4" s="402"/>
      <c r="I4" s="402"/>
      <c r="J4" s="403"/>
    </row>
    <row r="5" spans="1:16" x14ac:dyDescent="0.25">
      <c r="A5" s="404" t="s">
        <v>2</v>
      </c>
      <c r="B5" s="406" t="s">
        <v>3</v>
      </c>
      <c r="C5" s="407"/>
      <c r="D5" s="407"/>
      <c r="E5" s="407"/>
      <c r="F5" s="407"/>
      <c r="G5" s="408"/>
      <c r="H5" s="409" t="s">
        <v>4</v>
      </c>
      <c r="I5" s="411" t="s">
        <v>5</v>
      </c>
      <c r="J5" s="413" t="s">
        <v>6</v>
      </c>
    </row>
    <row r="6" spans="1:16" x14ac:dyDescent="0.25">
      <c r="A6" s="405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10"/>
      <c r="I6" s="412"/>
      <c r="J6" s="414"/>
    </row>
    <row r="7" spans="1:16" x14ac:dyDescent="0.25">
      <c r="A7" s="462">
        <v>43325</v>
      </c>
      <c r="B7" s="463">
        <v>18000001</v>
      </c>
      <c r="C7" s="464">
        <v>4</v>
      </c>
      <c r="D7" s="465">
        <v>233595</v>
      </c>
      <c r="E7" s="466"/>
      <c r="F7" s="464"/>
      <c r="G7" s="465"/>
      <c r="H7" s="466"/>
      <c r="I7" s="467"/>
      <c r="J7" s="465"/>
      <c r="K7" s="328"/>
      <c r="L7" s="328"/>
      <c r="M7" s="328"/>
      <c r="N7" s="328"/>
      <c r="O7" s="366"/>
      <c r="P7" s="366"/>
    </row>
    <row r="8" spans="1:16" x14ac:dyDescent="0.25">
      <c r="A8" s="462">
        <v>43325</v>
      </c>
      <c r="B8" s="463">
        <v>18000002</v>
      </c>
      <c r="C8" s="464">
        <v>3</v>
      </c>
      <c r="D8" s="465">
        <v>192960</v>
      </c>
      <c r="E8" s="466"/>
      <c r="F8" s="464"/>
      <c r="G8" s="465"/>
      <c r="H8" s="466"/>
      <c r="I8" s="467"/>
      <c r="J8" s="465"/>
      <c r="K8" s="328"/>
      <c r="L8" s="328"/>
      <c r="M8" s="328"/>
      <c r="N8" s="328"/>
      <c r="O8" s="366"/>
      <c r="P8" s="366"/>
    </row>
    <row r="9" spans="1:16" x14ac:dyDescent="0.25">
      <c r="A9" s="462">
        <v>43326</v>
      </c>
      <c r="B9" s="463">
        <v>18000003</v>
      </c>
      <c r="C9" s="464">
        <v>7</v>
      </c>
      <c r="D9" s="465">
        <v>382365</v>
      </c>
      <c r="E9" s="466"/>
      <c r="F9" s="464"/>
      <c r="G9" s="465"/>
      <c r="H9" s="466"/>
      <c r="I9" s="467"/>
      <c r="J9" s="465"/>
      <c r="K9" s="328"/>
      <c r="L9" s="328"/>
      <c r="M9" s="328"/>
      <c r="N9" s="328"/>
      <c r="O9" s="366"/>
      <c r="P9" s="366"/>
    </row>
    <row r="10" spans="1:16" x14ac:dyDescent="0.25">
      <c r="A10" s="462">
        <v>43327</v>
      </c>
      <c r="B10" s="463">
        <v>18000004</v>
      </c>
      <c r="C10" s="464">
        <v>2</v>
      </c>
      <c r="D10" s="465">
        <v>108720</v>
      </c>
      <c r="E10" s="466"/>
      <c r="F10" s="464"/>
      <c r="G10" s="465"/>
      <c r="H10" s="466"/>
      <c r="I10" s="467"/>
      <c r="J10" s="465"/>
      <c r="K10" s="328"/>
      <c r="L10" s="328"/>
      <c r="M10" s="328"/>
      <c r="N10" s="328"/>
      <c r="O10" s="366"/>
      <c r="P10" s="366"/>
    </row>
    <row r="11" spans="1:16" x14ac:dyDescent="0.25">
      <c r="A11" s="462">
        <v>43328</v>
      </c>
      <c r="B11" s="463">
        <v>18000005</v>
      </c>
      <c r="C11" s="464">
        <v>8</v>
      </c>
      <c r="D11" s="465">
        <v>563715</v>
      </c>
      <c r="E11" s="466"/>
      <c r="F11" s="464"/>
      <c r="G11" s="465"/>
      <c r="H11" s="466"/>
      <c r="I11" s="467"/>
      <c r="J11" s="465"/>
      <c r="K11" s="328"/>
      <c r="L11" s="328"/>
      <c r="M11" s="328"/>
      <c r="N11" s="328"/>
      <c r="O11" s="366"/>
      <c r="P11" s="366"/>
    </row>
    <row r="12" spans="1:16" x14ac:dyDescent="0.25">
      <c r="A12" s="462">
        <v>43328</v>
      </c>
      <c r="B12" s="463">
        <v>18000006</v>
      </c>
      <c r="C12" s="464">
        <v>1</v>
      </c>
      <c r="D12" s="465">
        <v>25920</v>
      </c>
      <c r="E12" s="466"/>
      <c r="F12" s="464"/>
      <c r="G12" s="465"/>
      <c r="H12" s="466"/>
      <c r="I12" s="467"/>
      <c r="J12" s="465"/>
      <c r="K12" s="328"/>
      <c r="L12" s="328"/>
      <c r="M12" s="328"/>
      <c r="N12" s="328"/>
      <c r="O12" s="366"/>
      <c r="P12" s="366"/>
    </row>
    <row r="13" spans="1:16" x14ac:dyDescent="0.25">
      <c r="A13" s="462">
        <v>43330</v>
      </c>
      <c r="B13" s="463">
        <v>18000007</v>
      </c>
      <c r="C13" s="464">
        <v>7</v>
      </c>
      <c r="D13" s="465">
        <v>452250</v>
      </c>
      <c r="E13" s="466"/>
      <c r="F13" s="464"/>
      <c r="G13" s="465"/>
      <c r="H13" s="466"/>
      <c r="I13" s="467"/>
      <c r="J13" s="465"/>
      <c r="K13" s="328"/>
      <c r="L13" s="328"/>
      <c r="M13" s="328"/>
      <c r="N13" s="328"/>
      <c r="O13" s="366"/>
      <c r="P13" s="366"/>
    </row>
    <row r="14" spans="1:16" x14ac:dyDescent="0.25">
      <c r="A14" s="462">
        <v>43332</v>
      </c>
      <c r="B14" s="463">
        <v>18000008</v>
      </c>
      <c r="C14" s="464">
        <v>3</v>
      </c>
      <c r="D14" s="465">
        <v>203085</v>
      </c>
      <c r="E14" s="466"/>
      <c r="F14" s="464"/>
      <c r="G14" s="465"/>
      <c r="H14" s="466"/>
      <c r="I14" s="467"/>
      <c r="J14" s="465"/>
      <c r="K14" s="328"/>
      <c r="L14" s="328"/>
      <c r="M14" s="328"/>
      <c r="N14" s="328"/>
      <c r="O14" s="366"/>
      <c r="P14" s="366"/>
    </row>
    <row r="15" spans="1:16" x14ac:dyDescent="0.25">
      <c r="A15" s="462">
        <v>43332</v>
      </c>
      <c r="B15" s="463">
        <v>18000009</v>
      </c>
      <c r="C15" s="464">
        <v>1</v>
      </c>
      <c r="D15" s="465">
        <v>65835</v>
      </c>
      <c r="E15" s="466"/>
      <c r="F15" s="464"/>
      <c r="G15" s="465"/>
      <c r="H15" s="466"/>
      <c r="I15" s="467"/>
      <c r="J15" s="465"/>
      <c r="K15" s="328"/>
      <c r="L15" s="328"/>
      <c r="M15" s="328"/>
      <c r="N15" s="328"/>
      <c r="O15" s="366"/>
      <c r="P15" s="366"/>
    </row>
    <row r="16" spans="1:16" x14ac:dyDescent="0.25">
      <c r="A16" s="462">
        <v>43332</v>
      </c>
      <c r="B16" s="463">
        <v>18000010</v>
      </c>
      <c r="C16" s="464">
        <v>3</v>
      </c>
      <c r="D16" s="465">
        <v>171720</v>
      </c>
      <c r="E16" s="466"/>
      <c r="F16" s="464"/>
      <c r="G16" s="465"/>
      <c r="H16" s="466"/>
      <c r="I16" s="467"/>
      <c r="J16" s="465"/>
      <c r="K16" s="328"/>
      <c r="L16" s="328"/>
      <c r="M16" s="328"/>
      <c r="N16" s="328"/>
      <c r="O16" s="366"/>
      <c r="P16" s="366"/>
    </row>
    <row r="17" spans="1:16" x14ac:dyDescent="0.25">
      <c r="A17" s="462">
        <v>43333</v>
      </c>
      <c r="B17" s="463">
        <v>18000011</v>
      </c>
      <c r="C17" s="464">
        <v>13</v>
      </c>
      <c r="D17" s="465">
        <v>855180</v>
      </c>
      <c r="E17" s="466"/>
      <c r="F17" s="464"/>
      <c r="G17" s="465"/>
      <c r="H17" s="466"/>
      <c r="I17" s="467"/>
      <c r="J17" s="465"/>
      <c r="K17" s="328"/>
      <c r="L17" s="328"/>
      <c r="M17" s="328"/>
      <c r="N17" s="328"/>
      <c r="O17" s="366"/>
      <c r="P17" s="366"/>
    </row>
    <row r="18" spans="1:16" x14ac:dyDescent="0.25">
      <c r="A18" s="454">
        <v>43333</v>
      </c>
      <c r="B18" s="455">
        <v>18000012</v>
      </c>
      <c r="C18" s="456">
        <v>1</v>
      </c>
      <c r="D18" s="457">
        <v>27270</v>
      </c>
      <c r="E18" s="458"/>
      <c r="F18" s="456"/>
      <c r="G18" s="457"/>
      <c r="H18" s="458"/>
      <c r="I18" s="459"/>
      <c r="J18" s="457"/>
      <c r="K18" s="328"/>
      <c r="L18" s="328"/>
      <c r="M18" s="328"/>
      <c r="N18" s="328"/>
      <c r="O18" s="366"/>
      <c r="P18" s="366"/>
    </row>
    <row r="19" spans="1:16" x14ac:dyDescent="0.25">
      <c r="A19" s="454">
        <v>43333</v>
      </c>
      <c r="B19" s="455">
        <v>18000013</v>
      </c>
      <c r="C19" s="456">
        <v>1</v>
      </c>
      <c r="D19" s="457">
        <v>70200</v>
      </c>
      <c r="E19" s="458"/>
      <c r="F19" s="456"/>
      <c r="G19" s="457"/>
      <c r="H19" s="458"/>
      <c r="I19" s="459"/>
      <c r="J19" s="457"/>
      <c r="K19" s="328"/>
      <c r="L19" s="328"/>
      <c r="M19" s="328"/>
      <c r="N19" s="328"/>
      <c r="O19" s="366"/>
      <c r="P19" s="366"/>
    </row>
    <row r="20" spans="1:16" x14ac:dyDescent="0.25">
      <c r="A20" s="454">
        <v>43333</v>
      </c>
      <c r="B20" s="455">
        <v>18000014</v>
      </c>
      <c r="C20" s="456">
        <v>1</v>
      </c>
      <c r="D20" s="457">
        <v>70200</v>
      </c>
      <c r="E20" s="458"/>
      <c r="F20" s="456"/>
      <c r="G20" s="457"/>
      <c r="H20" s="458"/>
      <c r="I20" s="459"/>
      <c r="J20" s="457"/>
      <c r="K20" s="328"/>
      <c r="L20" s="328"/>
      <c r="M20" s="328"/>
      <c r="N20" s="328"/>
      <c r="O20" s="366"/>
      <c r="P20" s="366"/>
    </row>
    <row r="21" spans="1:16" x14ac:dyDescent="0.25">
      <c r="A21" s="454">
        <v>43333</v>
      </c>
      <c r="B21" s="455">
        <v>18000015</v>
      </c>
      <c r="C21" s="456">
        <v>2</v>
      </c>
      <c r="D21" s="457">
        <v>151200</v>
      </c>
      <c r="E21" s="458"/>
      <c r="F21" s="456"/>
      <c r="G21" s="457"/>
      <c r="H21" s="458"/>
      <c r="I21" s="459"/>
      <c r="J21" s="457"/>
      <c r="K21" s="328"/>
      <c r="L21" s="328"/>
      <c r="M21" s="328"/>
      <c r="N21" s="328"/>
      <c r="O21" s="366"/>
      <c r="P21" s="366"/>
    </row>
    <row r="22" spans="1:16" x14ac:dyDescent="0.25">
      <c r="A22" s="454">
        <v>43333</v>
      </c>
      <c r="B22" s="455">
        <v>18000016</v>
      </c>
      <c r="C22" s="456">
        <v>1</v>
      </c>
      <c r="D22" s="457">
        <v>41895</v>
      </c>
      <c r="E22" s="458"/>
      <c r="F22" s="456"/>
      <c r="G22" s="457"/>
      <c r="H22" s="458"/>
      <c r="I22" s="459"/>
      <c r="J22" s="457"/>
      <c r="K22" s="328"/>
      <c r="L22" s="328"/>
      <c r="M22" s="328"/>
      <c r="N22" s="328"/>
      <c r="O22" s="366"/>
      <c r="P22" s="366"/>
    </row>
    <row r="23" spans="1:16" x14ac:dyDescent="0.25">
      <c r="A23" s="454">
        <v>43333</v>
      </c>
      <c r="B23" s="455">
        <v>18000017</v>
      </c>
      <c r="C23" s="456">
        <v>4</v>
      </c>
      <c r="D23" s="457">
        <v>234045</v>
      </c>
      <c r="E23" s="458"/>
      <c r="F23" s="456"/>
      <c r="G23" s="457"/>
      <c r="H23" s="458"/>
      <c r="I23" s="459"/>
      <c r="J23" s="457"/>
      <c r="K23" s="328"/>
      <c r="L23" s="328"/>
      <c r="M23" s="328"/>
      <c r="N23" s="328"/>
      <c r="O23" s="366"/>
      <c r="P23" s="366"/>
    </row>
    <row r="24" spans="1:16" x14ac:dyDescent="0.25">
      <c r="A24" s="454">
        <v>43333</v>
      </c>
      <c r="B24" s="455">
        <v>18000018</v>
      </c>
      <c r="C24" s="456">
        <v>1</v>
      </c>
      <c r="D24" s="457">
        <v>76500</v>
      </c>
      <c r="E24" s="458"/>
      <c r="F24" s="456"/>
      <c r="G24" s="457"/>
      <c r="H24" s="458"/>
      <c r="I24" s="459"/>
      <c r="J24" s="457"/>
      <c r="K24" s="328"/>
      <c r="L24" s="328"/>
      <c r="M24" s="328"/>
      <c r="N24" s="328"/>
      <c r="O24" s="366"/>
      <c r="P24" s="366"/>
    </row>
    <row r="25" spans="1:16" x14ac:dyDescent="0.25">
      <c r="A25" s="454">
        <v>43333</v>
      </c>
      <c r="B25" s="455">
        <v>18000019</v>
      </c>
      <c r="C25" s="456">
        <v>5</v>
      </c>
      <c r="D25" s="457">
        <v>362880</v>
      </c>
      <c r="E25" s="458"/>
      <c r="F25" s="456"/>
      <c r="G25" s="457"/>
      <c r="H25" s="458"/>
      <c r="I25" s="459">
        <v>826290</v>
      </c>
      <c r="J25" s="460" t="s">
        <v>17</v>
      </c>
      <c r="K25" s="328"/>
      <c r="L25" s="328"/>
      <c r="M25" s="328"/>
      <c r="N25" s="328"/>
      <c r="O25" s="366"/>
      <c r="P25" s="366"/>
    </row>
    <row r="26" spans="1:16" x14ac:dyDescent="0.25">
      <c r="A26" s="462">
        <v>43335</v>
      </c>
      <c r="B26" s="463">
        <v>18000020</v>
      </c>
      <c r="C26" s="464">
        <v>1</v>
      </c>
      <c r="D26" s="465">
        <v>75600</v>
      </c>
      <c r="E26" s="466"/>
      <c r="F26" s="464"/>
      <c r="G26" s="465"/>
      <c r="H26" s="466"/>
      <c r="I26" s="467"/>
      <c r="J26" s="465"/>
      <c r="K26" s="328"/>
      <c r="L26" s="328"/>
      <c r="M26" s="328"/>
      <c r="N26" s="328"/>
      <c r="O26" s="366"/>
      <c r="P26" s="366"/>
    </row>
    <row r="27" spans="1:16" x14ac:dyDescent="0.25">
      <c r="A27" s="462">
        <v>43336</v>
      </c>
      <c r="B27" s="463">
        <v>18000021</v>
      </c>
      <c r="C27" s="464">
        <v>1</v>
      </c>
      <c r="D27" s="465">
        <v>65565</v>
      </c>
      <c r="E27" s="466"/>
      <c r="F27" s="464"/>
      <c r="G27" s="465"/>
      <c r="H27" s="466"/>
      <c r="I27" s="467"/>
      <c r="J27" s="465"/>
      <c r="K27" s="328"/>
      <c r="L27" s="328"/>
      <c r="M27" s="328"/>
      <c r="N27" s="328"/>
      <c r="O27" s="366"/>
      <c r="P27" s="366"/>
    </row>
    <row r="28" spans="1:16" x14ac:dyDescent="0.25">
      <c r="A28" s="462">
        <v>43339</v>
      </c>
      <c r="B28" s="463">
        <v>18000022</v>
      </c>
      <c r="C28" s="464">
        <v>2</v>
      </c>
      <c r="D28" s="465">
        <v>79920</v>
      </c>
      <c r="E28" s="468" t="s">
        <v>204</v>
      </c>
      <c r="F28" s="464">
        <v>1</v>
      </c>
      <c r="G28" s="465">
        <v>65835</v>
      </c>
      <c r="H28" s="466"/>
      <c r="I28" s="467"/>
      <c r="J28" s="465"/>
      <c r="K28" s="328"/>
      <c r="L28" s="365"/>
      <c r="M28" s="328"/>
      <c r="N28" s="328"/>
      <c r="O28" s="366"/>
      <c r="P28" s="366"/>
    </row>
    <row r="29" spans="1:16" x14ac:dyDescent="0.25">
      <c r="A29" s="462">
        <v>43339</v>
      </c>
      <c r="B29" s="463">
        <v>18000024</v>
      </c>
      <c r="C29" s="464">
        <v>1</v>
      </c>
      <c r="D29" s="465">
        <v>53550</v>
      </c>
      <c r="E29" s="466"/>
      <c r="F29" s="464"/>
      <c r="G29" s="465"/>
      <c r="H29" s="466"/>
      <c r="I29" s="467"/>
      <c r="J29" s="465"/>
      <c r="K29" s="328"/>
      <c r="L29" s="365"/>
      <c r="M29" s="328"/>
      <c r="N29" s="328"/>
      <c r="O29" s="366"/>
      <c r="P29" s="366"/>
    </row>
    <row r="30" spans="1:16" x14ac:dyDescent="0.25">
      <c r="A30" s="462">
        <v>43339</v>
      </c>
      <c r="B30" s="463">
        <v>18000025</v>
      </c>
      <c r="C30" s="464">
        <v>6</v>
      </c>
      <c r="D30" s="465">
        <v>401625</v>
      </c>
      <c r="E30" s="466"/>
      <c r="F30" s="464"/>
      <c r="G30" s="465"/>
      <c r="H30" s="466"/>
      <c r="I30" s="467"/>
      <c r="J30" s="465"/>
      <c r="K30" s="328"/>
      <c r="L30" s="365"/>
      <c r="M30" s="328"/>
      <c r="N30" s="328"/>
      <c r="O30" s="366"/>
      <c r="P30" s="366"/>
    </row>
    <row r="31" spans="1:16" x14ac:dyDescent="0.25">
      <c r="A31" s="462">
        <v>43339</v>
      </c>
      <c r="B31" s="463">
        <v>18000026</v>
      </c>
      <c r="C31" s="464">
        <v>1</v>
      </c>
      <c r="D31" s="465">
        <v>60705</v>
      </c>
      <c r="E31" s="466"/>
      <c r="F31" s="464"/>
      <c r="G31" s="465"/>
      <c r="H31" s="466"/>
      <c r="I31" s="467"/>
      <c r="J31" s="465"/>
      <c r="K31" s="328"/>
      <c r="L31" s="365"/>
      <c r="M31" s="328"/>
      <c r="N31" s="328"/>
      <c r="O31" s="366"/>
      <c r="P31" s="366"/>
    </row>
    <row r="32" spans="1:16" x14ac:dyDescent="0.25">
      <c r="A32" s="462">
        <v>43340</v>
      </c>
      <c r="B32" s="463">
        <v>18000027</v>
      </c>
      <c r="C32" s="464">
        <v>4</v>
      </c>
      <c r="D32" s="465">
        <v>235665</v>
      </c>
      <c r="E32" s="466"/>
      <c r="F32" s="464"/>
      <c r="G32" s="465"/>
      <c r="H32" s="466"/>
      <c r="I32" s="467"/>
      <c r="J32" s="465"/>
      <c r="K32" s="328"/>
      <c r="L32" s="328"/>
      <c r="M32" s="328"/>
      <c r="N32" s="328"/>
      <c r="O32" s="366"/>
      <c r="P32" s="366"/>
    </row>
    <row r="33" spans="1:16" x14ac:dyDescent="0.25">
      <c r="A33" s="462">
        <v>43340</v>
      </c>
      <c r="B33" s="463">
        <v>18000028</v>
      </c>
      <c r="C33" s="464">
        <v>1</v>
      </c>
      <c r="D33" s="465">
        <v>41895</v>
      </c>
      <c r="E33" s="466"/>
      <c r="F33" s="464"/>
      <c r="G33" s="465"/>
      <c r="H33" s="466"/>
      <c r="I33" s="467"/>
      <c r="J33" s="465"/>
      <c r="K33" s="328"/>
      <c r="L33" s="328"/>
      <c r="M33" s="328"/>
      <c r="N33" s="328"/>
      <c r="O33" s="366"/>
      <c r="P33" s="366"/>
    </row>
    <row r="34" spans="1:16" x14ac:dyDescent="0.25">
      <c r="A34" s="462">
        <v>43341</v>
      </c>
      <c r="B34" s="463">
        <v>18000029</v>
      </c>
      <c r="C34" s="464">
        <v>2</v>
      </c>
      <c r="D34" s="465">
        <v>138420</v>
      </c>
      <c r="E34" s="466"/>
      <c r="F34" s="464"/>
      <c r="G34" s="465"/>
      <c r="H34" s="466"/>
      <c r="I34" s="467"/>
      <c r="J34" s="465"/>
      <c r="K34" s="328"/>
      <c r="L34" s="328"/>
      <c r="M34" s="328"/>
      <c r="N34" s="328"/>
      <c r="O34" s="366"/>
      <c r="P34" s="366"/>
    </row>
    <row r="35" spans="1:16" x14ac:dyDescent="0.25">
      <c r="A35" s="462">
        <v>43342</v>
      </c>
      <c r="B35" s="463">
        <v>18000030</v>
      </c>
      <c r="C35" s="464">
        <v>3</v>
      </c>
      <c r="D35" s="465">
        <v>125056</v>
      </c>
      <c r="E35" s="466"/>
      <c r="F35" s="464"/>
      <c r="G35" s="465"/>
      <c r="H35" s="466"/>
      <c r="I35" s="467"/>
      <c r="J35" s="465"/>
      <c r="K35" s="328"/>
      <c r="L35" s="328"/>
      <c r="M35" s="328"/>
      <c r="N35" s="328"/>
      <c r="O35" s="366"/>
      <c r="P35" s="366"/>
    </row>
    <row r="36" spans="1:16" x14ac:dyDescent="0.25">
      <c r="A36" s="462">
        <v>43343</v>
      </c>
      <c r="B36" s="463">
        <v>18000031</v>
      </c>
      <c r="C36" s="464">
        <v>1</v>
      </c>
      <c r="D36" s="465">
        <v>64485</v>
      </c>
      <c r="E36" s="468" t="s">
        <v>205</v>
      </c>
      <c r="F36" s="464">
        <v>1</v>
      </c>
      <c r="G36" s="465">
        <v>53550</v>
      </c>
      <c r="H36" s="466"/>
      <c r="I36" s="467"/>
      <c r="J36" s="465"/>
      <c r="K36" s="328"/>
      <c r="L36" s="328"/>
      <c r="M36" s="328"/>
      <c r="N36" s="328"/>
      <c r="O36" s="366"/>
      <c r="P36" s="366"/>
    </row>
    <row r="37" spans="1:16" x14ac:dyDescent="0.25">
      <c r="A37" s="462">
        <v>43344</v>
      </c>
      <c r="B37" s="463"/>
      <c r="C37" s="464"/>
      <c r="D37" s="465"/>
      <c r="E37" s="468" t="s">
        <v>206</v>
      </c>
      <c r="F37" s="464">
        <v>1</v>
      </c>
      <c r="G37" s="465">
        <v>58500</v>
      </c>
      <c r="H37" s="466"/>
      <c r="I37" s="467"/>
      <c r="J37" s="465"/>
      <c r="K37" s="328"/>
      <c r="L37" s="328"/>
      <c r="M37" s="328"/>
      <c r="N37" s="328"/>
      <c r="O37" s="366"/>
      <c r="P37" s="366"/>
    </row>
    <row r="38" spans="1:16" x14ac:dyDescent="0.25">
      <c r="A38" s="462">
        <v>43344</v>
      </c>
      <c r="B38" s="463"/>
      <c r="C38" s="464"/>
      <c r="D38" s="465"/>
      <c r="E38" s="468" t="s">
        <v>207</v>
      </c>
      <c r="F38" s="464">
        <v>2</v>
      </c>
      <c r="G38" s="465">
        <v>121500</v>
      </c>
      <c r="H38" s="466"/>
      <c r="I38" s="467">
        <v>4298446</v>
      </c>
      <c r="J38" s="469" t="s">
        <v>17</v>
      </c>
      <c r="K38" s="328"/>
      <c r="L38" s="328"/>
      <c r="M38" s="328"/>
      <c r="N38" s="328"/>
      <c r="O38" s="366"/>
      <c r="P38" s="366"/>
    </row>
    <row r="39" spans="1:16" x14ac:dyDescent="0.25">
      <c r="A39" s="333">
        <v>43346</v>
      </c>
      <c r="B39" s="334">
        <v>18000036</v>
      </c>
      <c r="C39" s="335">
        <v>2</v>
      </c>
      <c r="D39" s="336">
        <v>118620</v>
      </c>
      <c r="E39" s="337"/>
      <c r="F39" s="335"/>
      <c r="G39" s="336"/>
      <c r="H39" s="337"/>
      <c r="I39" s="338">
        <v>118620</v>
      </c>
      <c r="J39" s="363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43347</v>
      </c>
      <c r="B40" s="334">
        <v>18000038</v>
      </c>
      <c r="C40" s="335">
        <v>1</v>
      </c>
      <c r="D40" s="336">
        <v>69975</v>
      </c>
      <c r="E40" s="381" t="s">
        <v>208</v>
      </c>
      <c r="F40" s="335">
        <v>1</v>
      </c>
      <c r="G40" s="336">
        <v>72000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43348</v>
      </c>
      <c r="B41" s="334">
        <v>18000039</v>
      </c>
      <c r="C41" s="335">
        <v>1</v>
      </c>
      <c r="D41" s="336">
        <v>33570</v>
      </c>
      <c r="E41" s="337"/>
      <c r="F41" s="335"/>
      <c r="G41" s="336"/>
      <c r="H41" s="337"/>
      <c r="I41" s="338">
        <v>31545</v>
      </c>
      <c r="J41" s="363" t="s">
        <v>17</v>
      </c>
      <c r="K41" s="328"/>
      <c r="L41" s="328"/>
      <c r="M41" s="365"/>
      <c r="N41" s="328"/>
      <c r="O41" s="366"/>
      <c r="P41" s="366"/>
    </row>
    <row r="42" spans="1:16" x14ac:dyDescent="0.25">
      <c r="A42" s="333">
        <v>43349</v>
      </c>
      <c r="B42" s="334">
        <v>18000040</v>
      </c>
      <c r="C42" s="335">
        <v>1</v>
      </c>
      <c r="D42" s="336">
        <v>74250</v>
      </c>
      <c r="E42" s="381" t="s">
        <v>209</v>
      </c>
      <c r="F42" s="335">
        <v>1</v>
      </c>
      <c r="G42" s="336">
        <v>64485</v>
      </c>
      <c r="H42" s="337"/>
      <c r="I42" s="338"/>
      <c r="J42" s="336"/>
      <c r="K42" s="328"/>
      <c r="L42" s="328"/>
      <c r="M42" s="365"/>
      <c r="N42" s="328"/>
      <c r="O42" s="366"/>
      <c r="P42" s="366"/>
    </row>
    <row r="43" spans="1:16" x14ac:dyDescent="0.25">
      <c r="A43" s="333">
        <v>43350</v>
      </c>
      <c r="B43" s="461">
        <v>18000042</v>
      </c>
      <c r="C43" s="335">
        <v>3</v>
      </c>
      <c r="D43" s="336">
        <v>239085</v>
      </c>
      <c r="E43" s="381"/>
      <c r="F43" s="335"/>
      <c r="G43" s="336"/>
      <c r="H43" s="337"/>
      <c r="I43" s="338">
        <v>248850</v>
      </c>
      <c r="J43" s="363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43351</v>
      </c>
      <c r="B44" s="334">
        <v>18000046</v>
      </c>
      <c r="C44" s="335">
        <v>1</v>
      </c>
      <c r="D44" s="336">
        <v>49500</v>
      </c>
      <c r="E44" s="337"/>
      <c r="F44" s="335"/>
      <c r="G44" s="336"/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43351</v>
      </c>
      <c r="B45" s="334">
        <v>18000047</v>
      </c>
      <c r="C45" s="335">
        <v>1</v>
      </c>
      <c r="D45" s="336">
        <v>46500</v>
      </c>
      <c r="E45" s="337"/>
      <c r="F45" s="335"/>
      <c r="G45" s="336"/>
      <c r="H45" s="337"/>
      <c r="I45" s="338">
        <v>96000</v>
      </c>
      <c r="J45" s="363" t="s">
        <v>17</v>
      </c>
      <c r="K45" s="328"/>
      <c r="L45" s="328"/>
      <c r="M45" s="328"/>
      <c r="N45" s="328"/>
      <c r="O45" s="366"/>
      <c r="P45" s="366"/>
    </row>
    <row r="46" spans="1:16" x14ac:dyDescent="0.25">
      <c r="A46" s="333">
        <v>43353</v>
      </c>
      <c r="B46" s="334">
        <v>18000048</v>
      </c>
      <c r="C46" s="335">
        <v>1</v>
      </c>
      <c r="D46" s="336">
        <v>67500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43353</v>
      </c>
      <c r="B47" s="334">
        <v>18000050</v>
      </c>
      <c r="C47" s="335">
        <v>1</v>
      </c>
      <c r="D47" s="336">
        <v>63585</v>
      </c>
      <c r="E47" s="337"/>
      <c r="F47" s="335"/>
      <c r="G47" s="336"/>
      <c r="H47" s="337"/>
      <c r="I47" s="338">
        <v>131085</v>
      </c>
      <c r="J47" s="363" t="s">
        <v>17</v>
      </c>
      <c r="K47" s="328"/>
      <c r="L47" s="365"/>
      <c r="M47" s="328"/>
      <c r="N47" s="328"/>
      <c r="O47" s="366"/>
      <c r="P47" s="366"/>
    </row>
    <row r="48" spans="1:16" x14ac:dyDescent="0.25">
      <c r="A48" s="333">
        <v>43354</v>
      </c>
      <c r="B48" s="334"/>
      <c r="C48" s="335"/>
      <c r="D48" s="336"/>
      <c r="E48" s="381" t="s">
        <v>210</v>
      </c>
      <c r="F48" s="335">
        <v>1</v>
      </c>
      <c r="G48" s="336">
        <v>33570</v>
      </c>
      <c r="H48" s="337"/>
      <c r="I48" s="338"/>
      <c r="J48" s="363"/>
      <c r="K48" s="328"/>
      <c r="L48" s="365"/>
      <c r="M48" s="328"/>
      <c r="N48" s="328"/>
      <c r="O48" s="366"/>
      <c r="P48" s="366"/>
    </row>
    <row r="49" spans="1:16" x14ac:dyDescent="0.25">
      <c r="A49" s="333">
        <v>43355</v>
      </c>
      <c r="B49" s="334">
        <v>18000053</v>
      </c>
      <c r="C49" s="335">
        <v>1</v>
      </c>
      <c r="D49" s="336">
        <v>70425</v>
      </c>
      <c r="E49" s="337"/>
      <c r="F49" s="335"/>
      <c r="G49" s="336"/>
      <c r="H49" s="337"/>
      <c r="I49" s="338"/>
      <c r="J49" s="363"/>
      <c r="K49" s="328"/>
      <c r="L49" s="328"/>
      <c r="M49" s="328"/>
      <c r="N49" s="328"/>
      <c r="O49" s="366"/>
      <c r="P49" s="366"/>
    </row>
    <row r="50" spans="1:16" x14ac:dyDescent="0.25">
      <c r="A50" s="339">
        <v>43355</v>
      </c>
      <c r="B50" s="340">
        <v>18000054</v>
      </c>
      <c r="C50" s="341">
        <v>4</v>
      </c>
      <c r="D50" s="342">
        <v>316500</v>
      </c>
      <c r="E50" s="337"/>
      <c r="F50" s="335"/>
      <c r="G50" s="336"/>
      <c r="H50" s="337"/>
      <c r="I50" s="338">
        <v>244755</v>
      </c>
      <c r="J50" s="363" t="s">
        <v>17</v>
      </c>
      <c r="K50" s="328"/>
      <c r="L50" s="328"/>
      <c r="M50" s="328"/>
      <c r="N50" s="328"/>
      <c r="O50" s="366"/>
      <c r="P50" s="366"/>
    </row>
    <row r="51" spans="1:16" x14ac:dyDescent="0.25">
      <c r="A51" s="333">
        <v>43356</v>
      </c>
      <c r="B51" s="334">
        <v>18000055</v>
      </c>
      <c r="C51" s="335">
        <v>2</v>
      </c>
      <c r="D51" s="336">
        <v>140400</v>
      </c>
      <c r="E51" s="381" t="s">
        <v>211</v>
      </c>
      <c r="F51" s="335">
        <v>1</v>
      </c>
      <c r="G51" s="336">
        <v>63585</v>
      </c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43356</v>
      </c>
      <c r="B52" s="334">
        <v>18000056</v>
      </c>
      <c r="C52" s="335">
        <v>1</v>
      </c>
      <c r="D52" s="336">
        <v>30870</v>
      </c>
      <c r="E52" s="381" t="s">
        <v>212</v>
      </c>
      <c r="F52" s="335">
        <v>1</v>
      </c>
      <c r="G52" s="336">
        <v>103500</v>
      </c>
      <c r="H52" s="337"/>
      <c r="I52" s="338"/>
      <c r="J52" s="363"/>
      <c r="K52" s="328"/>
      <c r="L52" s="328"/>
      <c r="M52" s="328"/>
      <c r="N52" s="328"/>
      <c r="O52" s="366"/>
      <c r="P52" s="366"/>
    </row>
    <row r="53" spans="1:16" x14ac:dyDescent="0.25">
      <c r="A53" s="333">
        <v>43357</v>
      </c>
      <c r="B53" s="334">
        <v>18000057</v>
      </c>
      <c r="C53" s="335">
        <v>1</v>
      </c>
      <c r="D53" s="336">
        <v>70425</v>
      </c>
      <c r="E53" s="381" t="s">
        <v>213</v>
      </c>
      <c r="F53" s="335">
        <v>1</v>
      </c>
      <c r="G53" s="336">
        <v>46500</v>
      </c>
      <c r="H53" s="337"/>
      <c r="I53" s="338">
        <v>28110</v>
      </c>
      <c r="J53" s="363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9">
        <v>43358</v>
      </c>
      <c r="B54" s="340">
        <v>18000059</v>
      </c>
      <c r="C54" s="341">
        <v>3</v>
      </c>
      <c r="D54" s="342">
        <v>239085</v>
      </c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>
        <v>43358</v>
      </c>
      <c r="B55" s="340">
        <v>18000060</v>
      </c>
      <c r="C55" s="341">
        <v>1</v>
      </c>
      <c r="D55" s="342">
        <v>26370</v>
      </c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42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64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42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64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42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64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42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64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42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64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42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64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42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28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65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28"/>
      <c r="M622" s="328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4"/>
      <c r="J623" s="364"/>
      <c r="K623" s="328"/>
      <c r="L623" s="367"/>
      <c r="M623" s="367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2"/>
      <c r="J624" s="364"/>
      <c r="K624" s="328"/>
      <c r="L624" s="366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219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66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6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65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64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40"/>
      <c r="C645" s="341"/>
      <c r="D645" s="342"/>
      <c r="E645" s="343"/>
      <c r="F645" s="341"/>
      <c r="G645" s="342"/>
      <c r="H645" s="343"/>
      <c r="I645" s="344"/>
      <c r="J645" s="342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 t="s">
        <v>11</v>
      </c>
      <c r="C646" s="369">
        <f>SUM(C7:C645)</f>
        <v>116</v>
      </c>
      <c r="D646" s="370">
        <f>SUM(D7:D645)</f>
        <v>7288681</v>
      </c>
      <c r="E646" s="368" t="s">
        <v>11</v>
      </c>
      <c r="F646" s="369">
        <f>SUM(F7:F645)</f>
        <v>11</v>
      </c>
      <c r="G646" s="370">
        <f>SUM(G7:G645)</f>
        <v>683025</v>
      </c>
      <c r="H646" s="370">
        <f>SUM(H7:H645)</f>
        <v>0</v>
      </c>
      <c r="I646" s="369">
        <f>SUM(I7:I645)</f>
        <v>6023701</v>
      </c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68"/>
      <c r="C647" s="369"/>
      <c r="D647" s="370"/>
      <c r="E647" s="368"/>
      <c r="F647" s="369"/>
      <c r="G647" s="371"/>
      <c r="H647" s="340"/>
      <c r="I647" s="341"/>
      <c r="J647" s="371"/>
      <c r="K647" s="328"/>
      <c r="L647" s="328"/>
      <c r="M647" s="328"/>
      <c r="N647" s="328"/>
      <c r="O647" s="366"/>
      <c r="P647" s="366"/>
    </row>
    <row r="648" spans="1:16" x14ac:dyDescent="0.25">
      <c r="A648" s="339"/>
      <c r="B648" s="372"/>
      <c r="C648" s="341"/>
      <c r="D648" s="342"/>
      <c r="E648" s="368"/>
      <c r="F648" s="341"/>
      <c r="G648" s="415" t="s">
        <v>12</v>
      </c>
      <c r="H648" s="415"/>
      <c r="I648" s="344"/>
      <c r="J648" s="373">
        <f>SUM(D7:D645)</f>
        <v>7288681</v>
      </c>
      <c r="K648" s="328"/>
      <c r="L648" s="328"/>
      <c r="M648" s="328"/>
      <c r="N648" s="328"/>
      <c r="O648" s="366"/>
      <c r="P648" s="366"/>
    </row>
    <row r="649" spans="1:16" x14ac:dyDescent="0.25">
      <c r="A649" s="357"/>
      <c r="B649" s="346"/>
      <c r="C649" s="347"/>
      <c r="D649" s="349"/>
      <c r="E649" s="348"/>
      <c r="F649" s="347"/>
      <c r="G649" s="399" t="s">
        <v>13</v>
      </c>
      <c r="H649" s="399"/>
      <c r="I649" s="350"/>
      <c r="J649" s="356">
        <f>SUM(G7:G645)</f>
        <v>683025</v>
      </c>
      <c r="K649" s="328"/>
      <c r="L649" s="328"/>
      <c r="M649" s="328"/>
      <c r="N649" s="328"/>
      <c r="O649" s="366"/>
      <c r="P649" s="366"/>
    </row>
    <row r="650" spans="1:16" x14ac:dyDescent="0.25">
      <c r="A650" s="345"/>
      <c r="B650" s="348"/>
      <c r="C650" s="347"/>
      <c r="D650" s="349"/>
      <c r="E650" s="348"/>
      <c r="F650" s="347"/>
      <c r="G650" s="399" t="s">
        <v>14</v>
      </c>
      <c r="H650" s="399"/>
      <c r="I650" s="358"/>
      <c r="J650" s="359">
        <f>J648-J649</f>
        <v>6605656</v>
      </c>
      <c r="K650" s="328"/>
      <c r="L650" s="328"/>
      <c r="M650" s="328"/>
      <c r="N650" s="328"/>
      <c r="O650" s="366"/>
      <c r="P650" s="366"/>
    </row>
    <row r="651" spans="1:16" x14ac:dyDescent="0.25">
      <c r="A651" s="360"/>
      <c r="B651" s="361"/>
      <c r="C651" s="347"/>
      <c r="D651" s="362"/>
      <c r="E651" s="348"/>
      <c r="F651" s="347"/>
      <c r="G651" s="399" t="s">
        <v>15</v>
      </c>
      <c r="H651" s="399"/>
      <c r="I651" s="350"/>
      <c r="J651" s="356">
        <f>SUM(H7:H645)</f>
        <v>0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399" t="s">
        <v>16</v>
      </c>
      <c r="H652" s="399"/>
      <c r="I652" s="350"/>
      <c r="J652" s="356">
        <f>J650+J651</f>
        <v>6605656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399" t="s">
        <v>5</v>
      </c>
      <c r="H653" s="399"/>
      <c r="I653" s="350"/>
      <c r="J653" s="356">
        <f>SUM(I7:I645)</f>
        <v>6023701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B654" s="361"/>
      <c r="C654" s="347"/>
      <c r="D654" s="362"/>
      <c r="E654" s="348"/>
      <c r="F654" s="347"/>
      <c r="G654" s="399" t="s">
        <v>32</v>
      </c>
      <c r="H654" s="399"/>
      <c r="I654" s="347" t="str">
        <f>IF(J654&gt;0,"SALDO",IF(J654&lt;0,"PIUTANG",IF(J654=0,"LUNAS")))</f>
        <v>PIUTANG</v>
      </c>
      <c r="J654" s="356">
        <f>J653-J652</f>
        <v>-581955</v>
      </c>
      <c r="K654" s="328"/>
      <c r="L654" s="328"/>
      <c r="M654" s="328"/>
      <c r="N654" s="328"/>
      <c r="O654" s="366"/>
      <c r="P654" s="366"/>
    </row>
    <row r="655" spans="1:16" x14ac:dyDescent="0.25">
      <c r="A655" s="345"/>
      <c r="K655" s="328"/>
      <c r="L655" s="328"/>
      <c r="M655" s="328"/>
      <c r="N655" s="328"/>
      <c r="O655" s="366"/>
      <c r="P655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4:H654"/>
    <mergeCell ref="G648:H648"/>
    <mergeCell ref="G649:H649"/>
    <mergeCell ref="G650:H650"/>
    <mergeCell ref="G651:H651"/>
    <mergeCell ref="G652:H652"/>
    <mergeCell ref="G653:H653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51"/>
  <sheetViews>
    <sheetView zoomScale="85" zoomScaleNormal="85" workbookViewId="0">
      <pane ySplit="7" topLeftCell="A221" activePane="bottomLeft" state="frozen"/>
      <selection pane="bottomLeft" activeCell="J223" sqref="J22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187</v>
      </c>
      <c r="D1" s="218"/>
      <c r="E1" s="218"/>
      <c r="F1" s="383" t="s">
        <v>22</v>
      </c>
      <c r="G1" s="383"/>
      <c r="H1" s="383"/>
      <c r="I1" s="220"/>
      <c r="J1" s="218"/>
      <c r="M1" s="219">
        <f>SUM(D170:D194)</f>
        <v>7053033</v>
      </c>
      <c r="N1" s="219">
        <v>7053025</v>
      </c>
      <c r="O1" s="219">
        <f>N1-M1</f>
        <v>-8</v>
      </c>
    </row>
    <row r="2" spans="1:15" x14ac:dyDescent="0.25">
      <c r="A2" s="218" t="s">
        <v>1</v>
      </c>
      <c r="B2" s="218"/>
      <c r="C2" s="221" t="s">
        <v>92</v>
      </c>
      <c r="D2" s="218"/>
      <c r="E2" s="218"/>
      <c r="F2" s="383" t="s">
        <v>21</v>
      </c>
      <c r="G2" s="383"/>
      <c r="H2" s="383"/>
      <c r="I2" s="220">
        <f>J245*-1</f>
        <v>-8</v>
      </c>
      <c r="J2" s="218"/>
      <c r="M2" s="219">
        <f>SUM(G170:G194)</f>
        <v>6175225</v>
      </c>
      <c r="N2" s="219">
        <v>6175225</v>
      </c>
      <c r="O2" s="219">
        <f>N2-M2</f>
        <v>0</v>
      </c>
    </row>
    <row r="3" spans="1:15" x14ac:dyDescent="0.25">
      <c r="A3" s="218" t="s">
        <v>115</v>
      </c>
      <c r="B3" s="218"/>
      <c r="C3" s="221" t="s">
        <v>92</v>
      </c>
      <c r="D3" s="218"/>
      <c r="E3" s="218"/>
      <c r="F3" s="315" t="s">
        <v>117</v>
      </c>
      <c r="G3" s="315"/>
      <c r="H3" s="315" t="s">
        <v>131</v>
      </c>
      <c r="I3" s="278"/>
      <c r="J3" s="218"/>
      <c r="M3" s="219">
        <f>M1-M2</f>
        <v>877808</v>
      </c>
      <c r="N3" s="219">
        <f>N1-N2</f>
        <v>877800</v>
      </c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5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423" t="s">
        <v>4</v>
      </c>
      <c r="I6" s="425" t="s">
        <v>5</v>
      </c>
      <c r="J6" s="395" t="s">
        <v>6</v>
      </c>
    </row>
    <row r="7" spans="1:15" x14ac:dyDescent="0.25">
      <c r="A7" s="419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24"/>
      <c r="I7" s="426"/>
      <c r="J7" s="396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241">
        <v>43333</v>
      </c>
      <c r="B198" s="242">
        <v>180172940</v>
      </c>
      <c r="C198" s="247">
        <v>2</v>
      </c>
      <c r="D198" s="246">
        <v>194863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43335</v>
      </c>
      <c r="B199" s="242">
        <v>180173041</v>
      </c>
      <c r="C199" s="247">
        <v>3</v>
      </c>
      <c r="D199" s="246">
        <v>222338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180173088</v>
      </c>
      <c r="C200" s="247">
        <v>2</v>
      </c>
      <c r="D200" s="246">
        <v>271950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43336</v>
      </c>
      <c r="B201" s="242">
        <v>180173157</v>
      </c>
      <c r="C201" s="247">
        <v>1</v>
      </c>
      <c r="D201" s="246">
        <v>69825</v>
      </c>
      <c r="E201" s="244"/>
      <c r="F201" s="242"/>
      <c r="G201" s="246"/>
      <c r="H201" s="245"/>
      <c r="I201" s="245">
        <v>1486452</v>
      </c>
      <c r="J201" s="246" t="s">
        <v>17</v>
      </c>
    </row>
    <row r="202" spans="1:10" x14ac:dyDescent="0.25">
      <c r="A202" s="241">
        <v>43337</v>
      </c>
      <c r="B202" s="242">
        <v>180173198</v>
      </c>
      <c r="C202" s="247">
        <v>2</v>
      </c>
      <c r="D202" s="246">
        <v>180688</v>
      </c>
      <c r="E202" s="244"/>
      <c r="F202" s="242"/>
      <c r="G202" s="246"/>
      <c r="H202" s="245"/>
      <c r="I202" s="245"/>
      <c r="J202" s="246"/>
    </row>
    <row r="203" spans="1:10" x14ac:dyDescent="0.25">
      <c r="A203" s="241">
        <v>43337</v>
      </c>
      <c r="B203" s="242">
        <v>180173222</v>
      </c>
      <c r="C203" s="247">
        <v>2</v>
      </c>
      <c r="D203" s="246">
        <v>246575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43339</v>
      </c>
      <c r="B204" s="242">
        <v>180173328</v>
      </c>
      <c r="C204" s="247">
        <v>3</v>
      </c>
      <c r="D204" s="246">
        <v>394450</v>
      </c>
      <c r="E204" s="244"/>
      <c r="F204" s="242"/>
      <c r="G204" s="246"/>
      <c r="H204" s="245"/>
      <c r="I204" s="245"/>
      <c r="J204" s="246"/>
    </row>
    <row r="205" spans="1:10" x14ac:dyDescent="0.25">
      <c r="A205" s="241">
        <v>43340</v>
      </c>
      <c r="B205" s="242">
        <v>180173408</v>
      </c>
      <c r="C205" s="247">
        <v>2</v>
      </c>
      <c r="D205" s="246">
        <v>237825</v>
      </c>
      <c r="E205" s="244"/>
      <c r="F205" s="242"/>
      <c r="G205" s="246"/>
      <c r="H205" s="245"/>
      <c r="I205" s="245"/>
      <c r="J205" s="246"/>
    </row>
    <row r="206" spans="1:10" x14ac:dyDescent="0.25">
      <c r="A206" s="241">
        <v>43341</v>
      </c>
      <c r="B206" s="242">
        <v>180173522</v>
      </c>
      <c r="C206" s="247">
        <v>4</v>
      </c>
      <c r="D206" s="246">
        <v>419475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43341</v>
      </c>
      <c r="B207" s="242">
        <v>180173564</v>
      </c>
      <c r="C207" s="247">
        <v>8</v>
      </c>
      <c r="D207" s="246">
        <v>758450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43342</v>
      </c>
      <c r="B208" s="242">
        <v>180173599</v>
      </c>
      <c r="C208" s="247">
        <v>4</v>
      </c>
      <c r="D208" s="246">
        <v>322000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43342</v>
      </c>
      <c r="B209" s="242">
        <v>180173642</v>
      </c>
      <c r="C209" s="247">
        <v>2</v>
      </c>
      <c r="D209" s="246">
        <v>182963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43343</v>
      </c>
      <c r="B210" s="242">
        <v>180173674</v>
      </c>
      <c r="C210" s="247">
        <v>2</v>
      </c>
      <c r="D210" s="246">
        <v>207200</v>
      </c>
      <c r="E210" s="244"/>
      <c r="F210" s="242"/>
      <c r="G210" s="246"/>
      <c r="H210" s="245"/>
      <c r="I210" s="245"/>
      <c r="J210" s="246"/>
    </row>
    <row r="211" spans="1:10" x14ac:dyDescent="0.25">
      <c r="A211" s="241">
        <v>43343</v>
      </c>
      <c r="B211" s="242">
        <v>180173717</v>
      </c>
      <c r="C211" s="247">
        <v>3</v>
      </c>
      <c r="D211" s="246">
        <v>306513</v>
      </c>
      <c r="E211" s="244"/>
      <c r="F211" s="242"/>
      <c r="G211" s="246"/>
      <c r="H211" s="245"/>
      <c r="I211" s="245">
        <v>3256139</v>
      </c>
      <c r="J211" s="246" t="s">
        <v>17</v>
      </c>
    </row>
    <row r="212" spans="1:10" x14ac:dyDescent="0.25">
      <c r="A212" s="241">
        <v>43344</v>
      </c>
      <c r="B212" s="242">
        <v>180173765</v>
      </c>
      <c r="C212" s="247">
        <v>6</v>
      </c>
      <c r="D212" s="246">
        <v>426475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43344</v>
      </c>
      <c r="B213" s="242">
        <v>180173804</v>
      </c>
      <c r="C213" s="247">
        <v>10</v>
      </c>
      <c r="D213" s="246">
        <v>910613</v>
      </c>
      <c r="E213" s="244"/>
      <c r="F213" s="242"/>
      <c r="G213" s="246"/>
      <c r="H213" s="245"/>
      <c r="I213" s="245"/>
      <c r="J213" s="246"/>
    </row>
    <row r="214" spans="1:10" x14ac:dyDescent="0.25">
      <c r="A214" s="241">
        <v>43346</v>
      </c>
      <c r="B214" s="242">
        <v>180173897</v>
      </c>
      <c r="C214" s="247">
        <v>11</v>
      </c>
      <c r="D214" s="246">
        <v>1200063</v>
      </c>
      <c r="E214" s="244"/>
      <c r="F214" s="242"/>
      <c r="G214" s="246"/>
      <c r="H214" s="245"/>
      <c r="I214" s="245"/>
      <c r="J214" s="246"/>
    </row>
    <row r="215" spans="1:10" x14ac:dyDescent="0.25">
      <c r="A215" s="241">
        <v>43346</v>
      </c>
      <c r="B215" s="242">
        <v>180173952</v>
      </c>
      <c r="C215" s="247">
        <v>2</v>
      </c>
      <c r="D215" s="246">
        <v>145250</v>
      </c>
      <c r="E215" s="244"/>
      <c r="F215" s="242"/>
      <c r="G215" s="246"/>
      <c r="H215" s="245"/>
      <c r="I215" s="245"/>
      <c r="J215" s="246"/>
    </row>
    <row r="216" spans="1:10" x14ac:dyDescent="0.25">
      <c r="A216" s="241">
        <v>43347</v>
      </c>
      <c r="B216" s="242">
        <v>180173982</v>
      </c>
      <c r="C216" s="247">
        <v>8</v>
      </c>
      <c r="D216" s="246">
        <v>677163</v>
      </c>
      <c r="E216" s="244"/>
      <c r="F216" s="242"/>
      <c r="G216" s="246"/>
      <c r="H216" s="245"/>
      <c r="I216" s="245"/>
      <c r="J216" s="246"/>
    </row>
    <row r="217" spans="1:10" x14ac:dyDescent="0.25">
      <c r="A217" s="241">
        <v>43348</v>
      </c>
      <c r="B217" s="242">
        <v>180174092</v>
      </c>
      <c r="C217" s="247">
        <v>11</v>
      </c>
      <c r="D217" s="246">
        <v>1083600</v>
      </c>
      <c r="E217" s="244"/>
      <c r="F217" s="242"/>
      <c r="G217" s="246"/>
      <c r="H217" s="245"/>
      <c r="I217" s="245"/>
      <c r="J217" s="246"/>
    </row>
    <row r="218" spans="1:10" x14ac:dyDescent="0.25">
      <c r="A218" s="241">
        <v>43348</v>
      </c>
      <c r="B218" s="242">
        <v>180174134</v>
      </c>
      <c r="C218" s="247">
        <v>4</v>
      </c>
      <c r="D218" s="246">
        <v>368288</v>
      </c>
      <c r="E218" s="244"/>
      <c r="F218" s="242"/>
      <c r="G218" s="246"/>
      <c r="H218" s="245"/>
      <c r="I218" s="245"/>
      <c r="J218" s="246"/>
    </row>
    <row r="219" spans="1:10" x14ac:dyDescent="0.25">
      <c r="A219" s="241">
        <v>43349</v>
      </c>
      <c r="B219" s="242">
        <v>180174177</v>
      </c>
      <c r="C219" s="247">
        <v>10</v>
      </c>
      <c r="D219" s="246">
        <v>917263</v>
      </c>
      <c r="E219" s="244"/>
      <c r="F219" s="242"/>
      <c r="G219" s="246"/>
      <c r="H219" s="245"/>
      <c r="I219" s="245"/>
      <c r="J219" s="246"/>
    </row>
    <row r="220" spans="1:10" x14ac:dyDescent="0.25">
      <c r="A220" s="241">
        <v>43349</v>
      </c>
      <c r="B220" s="242">
        <v>180174231</v>
      </c>
      <c r="C220" s="247">
        <v>6</v>
      </c>
      <c r="D220" s="246">
        <v>532788</v>
      </c>
      <c r="E220" s="244"/>
      <c r="F220" s="242"/>
      <c r="G220" s="246"/>
      <c r="H220" s="245"/>
      <c r="I220" s="245"/>
      <c r="J220" s="246"/>
    </row>
    <row r="221" spans="1:10" x14ac:dyDescent="0.25">
      <c r="A221" s="241">
        <v>43350</v>
      </c>
      <c r="B221" s="242">
        <v>180174268</v>
      </c>
      <c r="C221" s="247">
        <v>2</v>
      </c>
      <c r="D221" s="246">
        <v>178150</v>
      </c>
      <c r="E221" s="244"/>
      <c r="F221" s="242"/>
      <c r="G221" s="246"/>
      <c r="H221" s="245"/>
      <c r="I221" s="245"/>
      <c r="J221" s="246"/>
    </row>
    <row r="222" spans="1:10" x14ac:dyDescent="0.25">
      <c r="A222" s="241">
        <v>43350</v>
      </c>
      <c r="B222" s="242">
        <v>180174321</v>
      </c>
      <c r="C222" s="247">
        <v>4</v>
      </c>
      <c r="D222" s="246">
        <v>485625</v>
      </c>
      <c r="E222" s="244"/>
      <c r="F222" s="242"/>
      <c r="G222" s="246"/>
      <c r="H222" s="245"/>
      <c r="I222" s="245">
        <v>6925280</v>
      </c>
      <c r="J222" s="246" t="s">
        <v>17</v>
      </c>
    </row>
    <row r="223" spans="1:10" x14ac:dyDescent="0.25">
      <c r="A223" s="241">
        <v>43351</v>
      </c>
      <c r="B223" s="242">
        <v>180174353</v>
      </c>
      <c r="C223" s="247">
        <v>11</v>
      </c>
      <c r="D223" s="246">
        <v>859425</v>
      </c>
      <c r="E223" s="244"/>
      <c r="F223" s="242"/>
      <c r="G223" s="246"/>
      <c r="H223" s="245"/>
      <c r="I223" s="245"/>
      <c r="J223" s="246"/>
    </row>
    <row r="224" spans="1:10" x14ac:dyDescent="0.25">
      <c r="A224" s="241">
        <v>43351</v>
      </c>
      <c r="B224" s="242">
        <v>180174390</v>
      </c>
      <c r="C224" s="247">
        <v>1</v>
      </c>
      <c r="D224" s="246">
        <v>69650</v>
      </c>
      <c r="E224" s="244"/>
      <c r="F224" s="242"/>
      <c r="G224" s="246"/>
      <c r="H224" s="245"/>
      <c r="I224" s="245"/>
      <c r="J224" s="246"/>
    </row>
    <row r="225" spans="1:10" x14ac:dyDescent="0.25">
      <c r="A225" s="241">
        <v>43353</v>
      </c>
      <c r="B225" s="242">
        <v>180174495</v>
      </c>
      <c r="C225" s="247">
        <v>6</v>
      </c>
      <c r="D225" s="246">
        <v>484663</v>
      </c>
      <c r="E225" s="244"/>
      <c r="F225" s="242"/>
      <c r="G225" s="246"/>
      <c r="H225" s="245"/>
      <c r="I225" s="245"/>
      <c r="J225" s="246"/>
    </row>
    <row r="226" spans="1:10" x14ac:dyDescent="0.25">
      <c r="A226" s="241">
        <v>43353</v>
      </c>
      <c r="B226" s="242">
        <v>180174553</v>
      </c>
      <c r="C226" s="247">
        <v>1</v>
      </c>
      <c r="D226" s="246">
        <v>87150</v>
      </c>
      <c r="E226" s="244"/>
      <c r="F226" s="242"/>
      <c r="G226" s="246"/>
      <c r="H226" s="245"/>
      <c r="I226" s="245"/>
      <c r="J226" s="246"/>
    </row>
    <row r="227" spans="1:10" x14ac:dyDescent="0.25">
      <c r="A227" s="241">
        <v>43354</v>
      </c>
      <c r="B227" s="242">
        <v>180174597</v>
      </c>
      <c r="C227" s="247">
        <v>1</v>
      </c>
      <c r="D227" s="246">
        <v>46463</v>
      </c>
      <c r="E227" s="244"/>
      <c r="F227" s="242"/>
      <c r="G227" s="246"/>
      <c r="H227" s="245"/>
      <c r="I227" s="245"/>
      <c r="J227" s="246"/>
    </row>
    <row r="228" spans="1:10" x14ac:dyDescent="0.25">
      <c r="A228" s="241">
        <v>43355</v>
      </c>
      <c r="B228" s="242">
        <v>180174667</v>
      </c>
      <c r="C228" s="247">
        <v>11</v>
      </c>
      <c r="D228" s="246">
        <v>1072575</v>
      </c>
      <c r="E228" s="244"/>
      <c r="F228" s="242"/>
      <c r="G228" s="246"/>
      <c r="H228" s="245"/>
      <c r="I228" s="245"/>
      <c r="J228" s="246"/>
    </row>
    <row r="229" spans="1:10" x14ac:dyDescent="0.25">
      <c r="A229" s="241">
        <v>43355</v>
      </c>
      <c r="B229" s="242">
        <v>180174717</v>
      </c>
      <c r="C229" s="247">
        <v>4</v>
      </c>
      <c r="D229" s="246">
        <v>335038</v>
      </c>
      <c r="E229" s="244"/>
      <c r="F229" s="242"/>
      <c r="G229" s="246"/>
      <c r="H229" s="245"/>
      <c r="I229" s="245"/>
      <c r="J229" s="246"/>
    </row>
    <row r="230" spans="1:10" x14ac:dyDescent="0.25">
      <c r="A230" s="241">
        <v>43356</v>
      </c>
      <c r="B230" s="242">
        <v>180174751</v>
      </c>
      <c r="C230" s="247">
        <v>3</v>
      </c>
      <c r="D230" s="246">
        <v>161525</v>
      </c>
      <c r="E230" s="244"/>
      <c r="F230" s="242"/>
      <c r="G230" s="246"/>
      <c r="H230" s="245"/>
      <c r="I230" s="245"/>
      <c r="J230" s="246"/>
    </row>
    <row r="231" spans="1:10" x14ac:dyDescent="0.25">
      <c r="A231" s="241">
        <v>43356</v>
      </c>
      <c r="B231" s="242">
        <v>180174789</v>
      </c>
      <c r="C231" s="247">
        <v>5</v>
      </c>
      <c r="D231" s="246">
        <v>387188</v>
      </c>
      <c r="E231" s="244"/>
      <c r="F231" s="242"/>
      <c r="G231" s="246"/>
      <c r="H231" s="245"/>
      <c r="I231" s="245"/>
      <c r="J231" s="246"/>
    </row>
    <row r="232" spans="1:10" x14ac:dyDescent="0.25">
      <c r="A232" s="241">
        <v>43357</v>
      </c>
      <c r="B232" s="242">
        <v>180174831</v>
      </c>
      <c r="C232" s="247">
        <v>3</v>
      </c>
      <c r="D232" s="246">
        <v>311150</v>
      </c>
      <c r="E232" s="244"/>
      <c r="F232" s="242"/>
      <c r="G232" s="246"/>
      <c r="H232" s="245"/>
      <c r="I232" s="245">
        <v>3814827</v>
      </c>
      <c r="J232" s="246" t="s">
        <v>17</v>
      </c>
    </row>
    <row r="233" spans="1:10" x14ac:dyDescent="0.25">
      <c r="A233" s="98"/>
      <c r="B233" s="99"/>
      <c r="C233" s="100"/>
      <c r="D233" s="34"/>
      <c r="E233" s="101"/>
      <c r="F233" s="99"/>
      <c r="G233" s="34"/>
      <c r="H233" s="102"/>
      <c r="I233" s="102"/>
      <c r="J233" s="34"/>
    </row>
    <row r="234" spans="1:10" x14ac:dyDescent="0.25">
      <c r="A234" s="98"/>
      <c r="B234" s="99"/>
      <c r="C234" s="100"/>
      <c r="D234" s="34"/>
      <c r="E234" s="101"/>
      <c r="F234" s="99"/>
      <c r="G234" s="34"/>
      <c r="H234" s="102"/>
      <c r="I234" s="102"/>
      <c r="J234" s="34"/>
    </row>
    <row r="235" spans="1:10" x14ac:dyDescent="0.25">
      <c r="A235" s="98"/>
      <c r="B235" s="99"/>
      <c r="C235" s="100"/>
      <c r="D235" s="34"/>
      <c r="E235" s="101"/>
      <c r="F235" s="99"/>
      <c r="G235" s="34"/>
      <c r="H235" s="102"/>
      <c r="I235" s="102"/>
      <c r="J235" s="34"/>
    </row>
    <row r="236" spans="1:10" x14ac:dyDescent="0.25">
      <c r="A236" s="235"/>
      <c r="B236" s="234"/>
      <c r="C236" s="240"/>
      <c r="D236" s="236"/>
      <c r="E236" s="237"/>
      <c r="F236" s="234"/>
      <c r="G236" s="236"/>
      <c r="H236" s="239"/>
      <c r="I236" s="239"/>
      <c r="J236" s="236"/>
    </row>
    <row r="237" spans="1:10" x14ac:dyDescent="0.25">
      <c r="A237" s="235"/>
      <c r="B237" s="223" t="s">
        <v>11</v>
      </c>
      <c r="C237" s="232">
        <f>SUM(C8:C236)</f>
        <v>1525</v>
      </c>
      <c r="D237" s="224"/>
      <c r="E237" s="223" t="s">
        <v>11</v>
      </c>
      <c r="F237" s="223">
        <f>SUM(F8:F236)</f>
        <v>215</v>
      </c>
      <c r="G237" s="224">
        <f>SUM(G8:G236)</f>
        <v>23221977</v>
      </c>
      <c r="H237" s="239"/>
      <c r="I237" s="239"/>
      <c r="J237" s="236"/>
    </row>
    <row r="238" spans="1:10" x14ac:dyDescent="0.25">
      <c r="A238" s="235"/>
      <c r="B238" s="223"/>
      <c r="C238" s="232"/>
      <c r="D238" s="224"/>
      <c r="E238" s="237"/>
      <c r="F238" s="234"/>
      <c r="G238" s="236"/>
      <c r="H238" s="239"/>
      <c r="I238" s="239"/>
      <c r="J238" s="236"/>
    </row>
    <row r="239" spans="1:10" x14ac:dyDescent="0.25">
      <c r="A239" s="225"/>
      <c r="B239" s="226"/>
      <c r="C239" s="240"/>
      <c r="D239" s="236"/>
      <c r="E239" s="223"/>
      <c r="F239" s="234"/>
      <c r="G239" s="382" t="s">
        <v>12</v>
      </c>
      <c r="H239" s="382"/>
      <c r="I239" s="239"/>
      <c r="J239" s="227">
        <f>SUM(D8:D236)</f>
        <v>146649976</v>
      </c>
    </row>
    <row r="240" spans="1:10" x14ac:dyDescent="0.25">
      <c r="A240" s="235"/>
      <c r="B240" s="234"/>
      <c r="C240" s="240"/>
      <c r="D240" s="236"/>
      <c r="E240" s="223"/>
      <c r="F240" s="234"/>
      <c r="G240" s="382" t="s">
        <v>13</v>
      </c>
      <c r="H240" s="382"/>
      <c r="I240" s="239"/>
      <c r="J240" s="227">
        <f>SUM(G8:G236)</f>
        <v>23221977</v>
      </c>
    </row>
    <row r="241" spans="1:16" x14ac:dyDescent="0.25">
      <c r="A241" s="228"/>
      <c r="B241" s="237"/>
      <c r="C241" s="240"/>
      <c r="D241" s="236"/>
      <c r="E241" s="237"/>
      <c r="F241" s="234"/>
      <c r="G241" s="382" t="s">
        <v>14</v>
      </c>
      <c r="H241" s="382"/>
      <c r="I241" s="41"/>
      <c r="J241" s="229">
        <f>J239-J240</f>
        <v>123427999</v>
      </c>
    </row>
    <row r="242" spans="1:16" x14ac:dyDescent="0.25">
      <c r="A242" s="235"/>
      <c r="B242" s="230"/>
      <c r="C242" s="240"/>
      <c r="D242" s="231"/>
      <c r="E242" s="237"/>
      <c r="F242" s="223"/>
      <c r="G242" s="382" t="s">
        <v>15</v>
      </c>
      <c r="H242" s="382"/>
      <c r="I242" s="239"/>
      <c r="J242" s="227">
        <f>SUM(H8:H238)</f>
        <v>375000</v>
      </c>
    </row>
    <row r="243" spans="1:16" x14ac:dyDescent="0.25">
      <c r="A243" s="235"/>
      <c r="B243" s="230"/>
      <c r="C243" s="240"/>
      <c r="D243" s="231"/>
      <c r="E243" s="237"/>
      <c r="F243" s="223"/>
      <c r="G243" s="382" t="s">
        <v>16</v>
      </c>
      <c r="H243" s="382"/>
      <c r="I243" s="239"/>
      <c r="J243" s="227">
        <f>J241+J242</f>
        <v>123802999</v>
      </c>
    </row>
    <row r="244" spans="1:16" x14ac:dyDescent="0.25">
      <c r="A244" s="235"/>
      <c r="B244" s="230"/>
      <c r="C244" s="240"/>
      <c r="D244" s="231"/>
      <c r="E244" s="237"/>
      <c r="F244" s="234"/>
      <c r="G244" s="382" t="s">
        <v>5</v>
      </c>
      <c r="H244" s="382"/>
      <c r="I244" s="239"/>
      <c r="J244" s="227">
        <f>SUM(I8:I238)</f>
        <v>123803007</v>
      </c>
    </row>
    <row r="245" spans="1:16" x14ac:dyDescent="0.25">
      <c r="A245" s="235"/>
      <c r="B245" s="230"/>
      <c r="C245" s="240"/>
      <c r="D245" s="231"/>
      <c r="E245" s="237"/>
      <c r="F245" s="234"/>
      <c r="G245" s="382" t="s">
        <v>32</v>
      </c>
      <c r="H245" s="382"/>
      <c r="I245" s="240" t="str">
        <f>IF(J245&gt;0,"SALDO",IF(J245&lt;0,"PIUTANG",IF(J245=0,"LUNAS")))</f>
        <v>SALDO</v>
      </c>
      <c r="J245" s="227">
        <f>J244-J243</f>
        <v>8</v>
      </c>
    </row>
    <row r="246" spans="1:16" x14ac:dyDescent="0.25">
      <c r="F246" s="219"/>
      <c r="G246" s="219"/>
      <c r="J246" s="219"/>
    </row>
    <row r="247" spans="1:16" x14ac:dyDescent="0.25">
      <c r="C247" s="219"/>
      <c r="D247" s="219"/>
      <c r="F247" s="219"/>
      <c r="G247" s="219"/>
      <c r="J247" s="219"/>
      <c r="L247" s="233"/>
      <c r="M247" s="233"/>
      <c r="N247" s="233"/>
      <c r="O247" s="233"/>
      <c r="P247" s="233"/>
    </row>
    <row r="248" spans="1:16" x14ac:dyDescent="0.25">
      <c r="C248" s="219"/>
      <c r="D248" s="219"/>
      <c r="F248" s="219"/>
      <c r="G248" s="219"/>
      <c r="J248" s="219"/>
      <c r="L248" s="233"/>
      <c r="M248" s="233"/>
      <c r="N248" s="233"/>
      <c r="O248" s="233"/>
      <c r="P248" s="233"/>
    </row>
    <row r="249" spans="1:16" x14ac:dyDescent="0.25">
      <c r="C249" s="219"/>
      <c r="D249" s="219"/>
      <c r="F249" s="219"/>
      <c r="G249" s="219"/>
      <c r="J249" s="219"/>
      <c r="L249" s="233"/>
      <c r="M249" s="233"/>
      <c r="N249" s="233"/>
      <c r="O249" s="233"/>
      <c r="P249" s="233"/>
    </row>
    <row r="250" spans="1:16" x14ac:dyDescent="0.25">
      <c r="C250" s="219"/>
      <c r="D250" s="219"/>
      <c r="F250" s="219"/>
      <c r="G250" s="219"/>
      <c r="J250" s="219"/>
      <c r="L250" s="233"/>
      <c r="M250" s="233"/>
      <c r="N250" s="233"/>
      <c r="O250" s="233"/>
      <c r="P250" s="233"/>
    </row>
    <row r="251" spans="1:16" x14ac:dyDescent="0.25">
      <c r="C251" s="219"/>
      <c r="D251" s="219"/>
      <c r="L251" s="233"/>
      <c r="M251" s="233"/>
      <c r="N251" s="233"/>
      <c r="O251" s="233"/>
      <c r="P251" s="233"/>
    </row>
  </sheetData>
  <mergeCells count="15">
    <mergeCell ref="G245:H245"/>
    <mergeCell ref="G239:H239"/>
    <mergeCell ref="G240:H240"/>
    <mergeCell ref="G241:H241"/>
    <mergeCell ref="G242:H242"/>
    <mergeCell ref="G243:H243"/>
    <mergeCell ref="G244:H24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1"/>
  <sheetViews>
    <sheetView workbookViewId="0">
      <selection activeCell="D17" sqref="D1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83" t="s">
        <v>22</v>
      </c>
      <c r="G1" s="383"/>
      <c r="H1" s="383"/>
      <c r="I1" s="220"/>
      <c r="J1" s="218"/>
    </row>
    <row r="2" spans="1:10" x14ac:dyDescent="0.25">
      <c r="A2" s="218" t="s">
        <v>1</v>
      </c>
      <c r="B2" s="218"/>
      <c r="C2" s="221" t="s">
        <v>92</v>
      </c>
      <c r="D2" s="218"/>
      <c r="E2" s="218"/>
      <c r="F2" s="383" t="s">
        <v>21</v>
      </c>
      <c r="G2" s="383"/>
      <c r="H2" s="383"/>
      <c r="I2" s="220">
        <f>J235*-1</f>
        <v>64575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77" t="s">
        <v>117</v>
      </c>
      <c r="G3" s="377"/>
      <c r="H3" s="377" t="s">
        <v>131</v>
      </c>
      <c r="I3" s="278"/>
      <c r="J3" s="218"/>
    </row>
    <row r="5" spans="1:10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0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423" t="s">
        <v>4</v>
      </c>
      <c r="I6" s="425" t="s">
        <v>5</v>
      </c>
      <c r="J6" s="395" t="s">
        <v>6</v>
      </c>
    </row>
    <row r="7" spans="1:10" x14ac:dyDescent="0.25">
      <c r="A7" s="419"/>
      <c r="B7" s="378" t="s">
        <v>7</v>
      </c>
      <c r="C7" s="380" t="s">
        <v>8</v>
      </c>
      <c r="D7" s="379" t="s">
        <v>9</v>
      </c>
      <c r="E7" s="378" t="s">
        <v>10</v>
      </c>
      <c r="F7" s="378" t="s">
        <v>8</v>
      </c>
      <c r="G7" s="379" t="s">
        <v>9</v>
      </c>
      <c r="H7" s="424"/>
      <c r="I7" s="426"/>
      <c r="J7" s="396"/>
    </row>
    <row r="8" spans="1:10" x14ac:dyDescent="0.25">
      <c r="A8" s="241">
        <v>43333</v>
      </c>
      <c r="B8" s="242">
        <v>18000044</v>
      </c>
      <c r="C8" s="247">
        <v>1</v>
      </c>
      <c r="D8" s="246">
        <v>59850</v>
      </c>
      <c r="E8" s="244"/>
      <c r="F8" s="242"/>
      <c r="G8" s="246"/>
      <c r="H8" s="245"/>
      <c r="I8" s="245"/>
      <c r="J8" s="246"/>
    </row>
    <row r="9" spans="1:10" x14ac:dyDescent="0.25">
      <c r="A9" s="241">
        <v>43342</v>
      </c>
      <c r="B9" s="242">
        <v>18000045</v>
      </c>
      <c r="C9" s="247">
        <v>1</v>
      </c>
      <c r="D9" s="246">
        <v>70740</v>
      </c>
      <c r="E9" s="244"/>
      <c r="F9" s="242"/>
      <c r="G9" s="246"/>
      <c r="H9" s="245"/>
      <c r="I9" s="245"/>
      <c r="J9" s="246"/>
    </row>
    <row r="10" spans="1:10" x14ac:dyDescent="0.25">
      <c r="A10" s="241">
        <v>43346</v>
      </c>
      <c r="B10" s="242">
        <v>18000034</v>
      </c>
      <c r="C10" s="247">
        <v>1</v>
      </c>
      <c r="D10" s="246">
        <v>72000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43347</v>
      </c>
      <c r="B11" s="242">
        <v>18000037</v>
      </c>
      <c r="C11" s="247">
        <v>1</v>
      </c>
      <c r="D11" s="246">
        <v>70425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43350</v>
      </c>
      <c r="B12" s="242">
        <v>18000041</v>
      </c>
      <c r="C12" s="247">
        <v>1</v>
      </c>
      <c r="D12" s="246">
        <v>70425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43350</v>
      </c>
      <c r="B13" s="242">
        <v>18000043</v>
      </c>
      <c r="C13" s="247">
        <v>1</v>
      </c>
      <c r="D13" s="246">
        <v>42930</v>
      </c>
      <c r="E13" s="244"/>
      <c r="F13" s="242"/>
      <c r="G13" s="246"/>
      <c r="H13" s="245"/>
      <c r="I13" s="245">
        <v>386370</v>
      </c>
      <c r="J13" s="246" t="s">
        <v>17</v>
      </c>
    </row>
    <row r="14" spans="1:10" x14ac:dyDescent="0.25">
      <c r="A14" s="241">
        <v>43353</v>
      </c>
      <c r="B14" s="242">
        <v>18000049</v>
      </c>
      <c r="C14" s="247">
        <v>1</v>
      </c>
      <c r="D14" s="246">
        <v>65835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43353</v>
      </c>
      <c r="B15" s="242">
        <v>18000051</v>
      </c>
      <c r="C15" s="247">
        <v>1</v>
      </c>
      <c r="D15" s="246">
        <v>150750</v>
      </c>
      <c r="E15" s="244"/>
      <c r="F15" s="242"/>
      <c r="G15" s="246"/>
      <c r="H15" s="245"/>
      <c r="I15" s="245">
        <v>216585</v>
      </c>
      <c r="J15" s="246" t="s">
        <v>17</v>
      </c>
    </row>
    <row r="16" spans="1:10" x14ac:dyDescent="0.25">
      <c r="A16" s="98">
        <v>43358</v>
      </c>
      <c r="B16" s="99">
        <v>18000061</v>
      </c>
      <c r="C16" s="100">
        <v>1</v>
      </c>
      <c r="D16" s="34">
        <v>64575</v>
      </c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0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0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0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</row>
    <row r="35" spans="1:10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0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</row>
    <row r="42" spans="1:10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</row>
    <row r="43" spans="1:10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</row>
    <row r="44" spans="1:10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</row>
    <row r="89" spans="1:10" x14ac:dyDescent="0.25">
      <c r="A89" s="98"/>
      <c r="B89" s="99"/>
      <c r="C89" s="100"/>
      <c r="D89" s="34"/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</row>
    <row r="91" spans="1:10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</row>
    <row r="92" spans="1:10" x14ac:dyDescent="0.25">
      <c r="A92" s="98"/>
      <c r="B92" s="99"/>
      <c r="C92" s="100"/>
      <c r="D92" s="34"/>
      <c r="E92" s="101"/>
      <c r="F92" s="99"/>
      <c r="G92" s="34"/>
      <c r="H92" s="102"/>
      <c r="I92" s="102"/>
      <c r="J92" s="34"/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0" x14ac:dyDescent="0.25">
      <c r="A97" s="98"/>
      <c r="B97" s="99"/>
      <c r="C97" s="100"/>
      <c r="D97" s="34"/>
      <c r="E97" s="101"/>
      <c r="F97" s="99"/>
      <c r="G97" s="34"/>
      <c r="H97" s="102"/>
      <c r="I97" s="102"/>
      <c r="J97" s="34"/>
    </row>
    <row r="98" spans="1:10" x14ac:dyDescent="0.25">
      <c r="A98" s="98"/>
      <c r="B98" s="99"/>
      <c r="C98" s="100"/>
      <c r="D98" s="34"/>
      <c r="E98" s="101"/>
      <c r="F98" s="99"/>
      <c r="G98" s="34"/>
      <c r="H98" s="102"/>
      <c r="I98" s="102"/>
      <c r="J98" s="34"/>
    </row>
    <row r="99" spans="1:10" x14ac:dyDescent="0.25">
      <c r="A99" s="98"/>
      <c r="B99" s="99"/>
      <c r="C99" s="100"/>
      <c r="D99" s="34"/>
      <c r="E99" s="101"/>
      <c r="F99" s="99"/>
      <c r="G99" s="34"/>
      <c r="H99" s="102"/>
      <c r="I99" s="102"/>
      <c r="J99" s="34"/>
    </row>
    <row r="100" spans="1:10" x14ac:dyDescent="0.25">
      <c r="A100" s="98"/>
      <c r="B100" s="99"/>
      <c r="C100" s="100"/>
      <c r="D100" s="34"/>
      <c r="E100" s="101"/>
      <c r="F100" s="99"/>
      <c r="G100" s="34"/>
      <c r="H100" s="102"/>
      <c r="I100" s="102"/>
      <c r="J100" s="34"/>
    </row>
    <row r="101" spans="1:10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</row>
    <row r="102" spans="1:10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</row>
    <row r="103" spans="1:10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</row>
    <row r="104" spans="1:10" x14ac:dyDescent="0.25">
      <c r="A104" s="98"/>
      <c r="B104" s="99"/>
      <c r="C104" s="100"/>
      <c r="D104" s="34"/>
      <c r="E104" s="101"/>
      <c r="F104" s="99"/>
      <c r="G104" s="34"/>
      <c r="H104" s="102"/>
      <c r="I104" s="102"/>
      <c r="J104" s="34"/>
    </row>
    <row r="105" spans="1:10" x14ac:dyDescent="0.25">
      <c r="A105" s="98"/>
      <c r="B105" s="99"/>
      <c r="C105" s="100"/>
      <c r="D105" s="34"/>
      <c r="E105" s="101"/>
      <c r="F105" s="99"/>
      <c r="G105" s="34"/>
      <c r="H105" s="102"/>
      <c r="I105" s="102"/>
      <c r="J105" s="34"/>
    </row>
    <row r="106" spans="1:10" x14ac:dyDescent="0.25">
      <c r="A106" s="98"/>
      <c r="B106" s="99"/>
      <c r="C106" s="100"/>
      <c r="D106" s="34"/>
      <c r="E106" s="101"/>
      <c r="F106" s="99"/>
      <c r="G106" s="34"/>
      <c r="H106" s="102"/>
      <c r="I106" s="102"/>
      <c r="J106" s="34"/>
    </row>
    <row r="107" spans="1:10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98"/>
      <c r="B111" s="99"/>
      <c r="C111" s="100"/>
      <c r="D111" s="34"/>
      <c r="E111" s="101"/>
      <c r="F111" s="99"/>
      <c r="G111" s="34"/>
      <c r="H111" s="102"/>
      <c r="I111" s="102"/>
      <c r="J111" s="34"/>
    </row>
    <row r="112" spans="1:10" x14ac:dyDescent="0.25">
      <c r="A112" s="98"/>
      <c r="B112" s="99"/>
      <c r="C112" s="100"/>
      <c r="D112" s="34"/>
      <c r="E112" s="101"/>
      <c r="F112" s="99"/>
      <c r="G112" s="34"/>
      <c r="H112" s="102"/>
      <c r="I112" s="102"/>
      <c r="J112" s="34"/>
    </row>
    <row r="113" spans="1:10" x14ac:dyDescent="0.25">
      <c r="A113" s="98"/>
      <c r="B113" s="99"/>
      <c r="C113" s="100"/>
      <c r="D113" s="34"/>
      <c r="E113" s="101"/>
      <c r="F113" s="99"/>
      <c r="G113" s="34"/>
      <c r="H113" s="102"/>
      <c r="I113" s="102"/>
      <c r="J113" s="34"/>
    </row>
    <row r="114" spans="1:10" x14ac:dyDescent="0.25">
      <c r="A114" s="98"/>
      <c r="B114" s="99"/>
      <c r="C114" s="100"/>
      <c r="D114" s="34"/>
      <c r="E114" s="101"/>
      <c r="F114" s="99"/>
      <c r="G114" s="34"/>
      <c r="H114" s="102"/>
      <c r="I114" s="102"/>
      <c r="J114" s="34"/>
    </row>
    <row r="115" spans="1:10" x14ac:dyDescent="0.25">
      <c r="A115" s="98"/>
      <c r="B115" s="99"/>
      <c r="C115" s="100"/>
      <c r="D115" s="34"/>
      <c r="E115" s="101"/>
      <c r="F115" s="99"/>
      <c r="G115" s="34"/>
      <c r="H115" s="102"/>
      <c r="I115" s="102"/>
      <c r="J115" s="34"/>
    </row>
    <row r="116" spans="1:10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</row>
    <row r="117" spans="1:10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</row>
    <row r="118" spans="1:10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</row>
    <row r="119" spans="1:10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</row>
    <row r="120" spans="1:10" x14ac:dyDescent="0.25">
      <c r="A120" s="98"/>
      <c r="B120" s="99"/>
      <c r="C120" s="100"/>
      <c r="D120" s="34"/>
      <c r="E120" s="101"/>
      <c r="F120" s="99"/>
      <c r="G120" s="34"/>
      <c r="H120" s="102"/>
      <c r="I120" s="102"/>
      <c r="J120" s="34"/>
    </row>
    <row r="121" spans="1:10" x14ac:dyDescent="0.25">
      <c r="A121" s="98"/>
      <c r="B121" s="99"/>
      <c r="C121" s="100"/>
      <c r="D121" s="34"/>
      <c r="E121" s="101"/>
      <c r="F121" s="99"/>
      <c r="G121" s="34"/>
      <c r="H121" s="102"/>
      <c r="I121" s="102"/>
      <c r="J121" s="34"/>
    </row>
    <row r="122" spans="1:10" x14ac:dyDescent="0.25">
      <c r="A122" s="98"/>
      <c r="B122" s="99"/>
      <c r="C122" s="100"/>
      <c r="D122" s="34"/>
      <c r="E122" s="101"/>
      <c r="F122" s="99"/>
      <c r="G122" s="34"/>
      <c r="H122" s="102"/>
      <c r="I122" s="102"/>
      <c r="J122" s="34"/>
    </row>
    <row r="123" spans="1:10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</row>
    <row r="124" spans="1:10" x14ac:dyDescent="0.25">
      <c r="A124" s="98"/>
      <c r="B124" s="99"/>
      <c r="C124" s="100"/>
      <c r="D124" s="34"/>
      <c r="E124" s="101"/>
      <c r="F124" s="99"/>
      <c r="G124" s="34"/>
      <c r="H124" s="102"/>
      <c r="I124" s="102"/>
      <c r="J124" s="34"/>
    </row>
    <row r="125" spans="1:10" x14ac:dyDescent="0.25">
      <c r="A125" s="98"/>
      <c r="B125" s="99"/>
      <c r="C125" s="100"/>
      <c r="D125" s="34"/>
      <c r="E125" s="101"/>
      <c r="F125" s="99"/>
      <c r="G125" s="34"/>
      <c r="H125" s="102"/>
      <c r="I125" s="102"/>
      <c r="J125" s="34"/>
    </row>
    <row r="126" spans="1:10" x14ac:dyDescent="0.25">
      <c r="A126" s="98"/>
      <c r="B126" s="99"/>
      <c r="C126" s="100"/>
      <c r="D126" s="34"/>
      <c r="E126" s="101"/>
      <c r="F126" s="99"/>
      <c r="G126" s="34"/>
      <c r="H126" s="102"/>
      <c r="I126" s="102"/>
      <c r="J126" s="34"/>
    </row>
    <row r="127" spans="1:10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0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</row>
    <row r="130" spans="1:10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0" x14ac:dyDescent="0.25">
      <c r="A131" s="98"/>
      <c r="B131" s="99"/>
      <c r="C131" s="100"/>
      <c r="D131" s="34"/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98"/>
      <c r="B138" s="99"/>
      <c r="C138" s="100"/>
      <c r="D138" s="34"/>
      <c r="E138" s="101"/>
      <c r="F138" s="99"/>
      <c r="G138" s="34"/>
      <c r="H138" s="102"/>
      <c r="I138" s="102"/>
      <c r="J138" s="34"/>
    </row>
    <row r="139" spans="1:10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</row>
    <row r="140" spans="1:10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</row>
    <row r="141" spans="1:10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</row>
    <row r="142" spans="1:10" x14ac:dyDescent="0.25">
      <c r="A142" s="98"/>
      <c r="B142" s="99"/>
      <c r="C142" s="100"/>
      <c r="D142" s="34"/>
      <c r="E142" s="101"/>
      <c r="F142" s="99"/>
      <c r="G142" s="34"/>
      <c r="H142" s="102"/>
      <c r="I142" s="102"/>
      <c r="J142" s="34"/>
    </row>
    <row r="143" spans="1:10" x14ac:dyDescent="0.25">
      <c r="A143" s="98"/>
      <c r="B143" s="99"/>
      <c r="C143" s="100"/>
      <c r="D143" s="34"/>
      <c r="E143" s="101"/>
      <c r="F143" s="99"/>
      <c r="G143" s="34"/>
      <c r="H143" s="102"/>
      <c r="I143" s="102"/>
      <c r="J143" s="34"/>
    </row>
    <row r="144" spans="1:10" x14ac:dyDescent="0.25">
      <c r="A144" s="98"/>
      <c r="B144" s="99"/>
      <c r="C144" s="100"/>
      <c r="D144" s="34"/>
      <c r="E144" s="101"/>
      <c r="F144" s="99"/>
      <c r="G144" s="34"/>
      <c r="H144" s="102"/>
      <c r="I144" s="102"/>
      <c r="J144" s="34"/>
    </row>
    <row r="145" spans="1:10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</row>
    <row r="146" spans="1:10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</row>
    <row r="147" spans="1:10" x14ac:dyDescent="0.25">
      <c r="A147" s="98"/>
      <c r="B147" s="99"/>
      <c r="C147" s="100"/>
      <c r="D147" s="34"/>
      <c r="E147" s="101"/>
      <c r="F147" s="99"/>
      <c r="G147" s="34"/>
      <c r="H147" s="102"/>
      <c r="I147" s="102"/>
      <c r="J147" s="34"/>
    </row>
    <row r="148" spans="1:10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</row>
    <row r="149" spans="1:10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</row>
    <row r="150" spans="1:10" x14ac:dyDescent="0.25">
      <c r="A150" s="98"/>
      <c r="B150" s="99"/>
      <c r="C150" s="100"/>
      <c r="D150" s="34"/>
      <c r="E150" s="101"/>
      <c r="F150" s="99"/>
      <c r="G150" s="34"/>
      <c r="H150" s="102"/>
      <c r="I150" s="102"/>
      <c r="J150" s="34"/>
    </row>
    <row r="151" spans="1:10" x14ac:dyDescent="0.25">
      <c r="A151" s="98"/>
      <c r="B151" s="99"/>
      <c r="C151" s="100"/>
      <c r="D151" s="34"/>
      <c r="E151" s="101"/>
      <c r="F151" s="99"/>
      <c r="G151" s="34"/>
      <c r="H151" s="102"/>
      <c r="I151" s="102"/>
      <c r="J151" s="34"/>
    </row>
    <row r="152" spans="1:10" x14ac:dyDescent="0.25">
      <c r="A152" s="98"/>
      <c r="B152" s="99"/>
      <c r="C152" s="100"/>
      <c r="D152" s="34"/>
      <c r="E152" s="101"/>
      <c r="F152" s="99"/>
      <c r="G152" s="34"/>
      <c r="H152" s="102"/>
      <c r="I152" s="102"/>
      <c r="J152" s="34"/>
    </row>
    <row r="153" spans="1:10" x14ac:dyDescent="0.25">
      <c r="A153" s="98"/>
      <c r="B153" s="99"/>
      <c r="C153" s="100"/>
      <c r="D153" s="34"/>
      <c r="E153" s="101"/>
      <c r="F153" s="99"/>
      <c r="G153" s="34"/>
      <c r="H153" s="102"/>
      <c r="I153" s="102"/>
      <c r="J153" s="34"/>
    </row>
    <row r="154" spans="1:10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</row>
    <row r="155" spans="1:10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</row>
    <row r="156" spans="1:10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98"/>
      <c r="B159" s="99"/>
      <c r="C159" s="100"/>
      <c r="D159" s="34"/>
      <c r="E159" s="101"/>
      <c r="F159" s="99"/>
      <c r="G159" s="34"/>
      <c r="H159" s="102"/>
      <c r="I159" s="102"/>
      <c r="J159" s="34"/>
    </row>
    <row r="160" spans="1:10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</row>
    <row r="161" spans="1:10" x14ac:dyDescent="0.25">
      <c r="A161" s="98"/>
      <c r="B161" s="99"/>
      <c r="C161" s="100"/>
      <c r="D161" s="34"/>
      <c r="E161" s="101"/>
      <c r="F161" s="99"/>
      <c r="G161" s="34"/>
      <c r="H161" s="102"/>
      <c r="I161" s="102"/>
      <c r="J161" s="34"/>
    </row>
    <row r="162" spans="1:10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</row>
    <row r="163" spans="1:10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</row>
    <row r="166" spans="1:10" x14ac:dyDescent="0.25">
      <c r="A166" s="98"/>
      <c r="B166" s="99"/>
      <c r="C166" s="100"/>
      <c r="D166" s="34"/>
      <c r="E166" s="101"/>
      <c r="F166" s="99"/>
      <c r="G166" s="34"/>
      <c r="H166" s="102"/>
      <c r="I166" s="102"/>
      <c r="J166" s="34"/>
    </row>
    <row r="167" spans="1:10" x14ac:dyDescent="0.25">
      <c r="A167" s="98"/>
      <c r="B167" s="99"/>
      <c r="C167" s="100"/>
      <c r="D167" s="34"/>
      <c r="E167" s="101"/>
      <c r="F167" s="99"/>
      <c r="G167" s="34"/>
      <c r="H167" s="102"/>
      <c r="I167" s="102"/>
      <c r="J167" s="34"/>
    </row>
    <row r="168" spans="1:10" x14ac:dyDescent="0.25">
      <c r="A168" s="98"/>
      <c r="B168" s="99"/>
      <c r="C168" s="100"/>
      <c r="D168" s="34"/>
      <c r="E168" s="101"/>
      <c r="F168" s="99"/>
      <c r="G168" s="34"/>
      <c r="H168" s="102"/>
      <c r="I168" s="102"/>
      <c r="J168" s="34"/>
    </row>
    <row r="169" spans="1:10" x14ac:dyDescent="0.25">
      <c r="A169" s="98"/>
      <c r="B169" s="99"/>
      <c r="C169" s="100"/>
      <c r="D169" s="34"/>
      <c r="E169" s="101"/>
      <c r="F169" s="99"/>
      <c r="G169" s="34"/>
      <c r="H169" s="102"/>
      <c r="I169" s="102"/>
      <c r="J169" s="34"/>
    </row>
    <row r="170" spans="1:10" x14ac:dyDescent="0.25">
      <c r="A170" s="98"/>
      <c r="B170" s="99"/>
      <c r="C170" s="100"/>
      <c r="D170" s="34"/>
      <c r="E170" s="101"/>
      <c r="F170" s="99"/>
      <c r="G170" s="34"/>
      <c r="H170" s="102"/>
      <c r="I170" s="102"/>
      <c r="J170" s="34"/>
    </row>
    <row r="171" spans="1:10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</row>
    <row r="172" spans="1:10" x14ac:dyDescent="0.25">
      <c r="A172" s="98"/>
      <c r="B172" s="99"/>
      <c r="C172" s="100"/>
      <c r="D172" s="34"/>
      <c r="E172" s="101"/>
      <c r="F172" s="99"/>
      <c r="G172" s="34"/>
      <c r="H172" s="102"/>
      <c r="I172" s="102"/>
      <c r="J172" s="34"/>
    </row>
    <row r="173" spans="1:10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</row>
    <row r="174" spans="1:10" x14ac:dyDescent="0.25">
      <c r="A174" s="98"/>
      <c r="B174" s="99"/>
      <c r="C174" s="100"/>
      <c r="D174" s="34"/>
      <c r="E174" s="101"/>
      <c r="F174" s="99"/>
      <c r="G174" s="34"/>
      <c r="H174" s="102"/>
      <c r="I174" s="102"/>
      <c r="J174" s="34"/>
    </row>
    <row r="175" spans="1:10" x14ac:dyDescent="0.25">
      <c r="A175" s="98"/>
      <c r="B175" s="99"/>
      <c r="C175" s="100"/>
      <c r="D175" s="34"/>
      <c r="E175" s="101"/>
      <c r="F175" s="99"/>
      <c r="G175" s="34"/>
      <c r="H175" s="102"/>
      <c r="I175" s="102"/>
      <c r="J175" s="34"/>
    </row>
    <row r="176" spans="1:10" x14ac:dyDescent="0.25">
      <c r="A176" s="98"/>
      <c r="B176" s="99"/>
      <c r="C176" s="100"/>
      <c r="D176" s="34"/>
      <c r="E176" s="101"/>
      <c r="F176" s="99"/>
      <c r="G176" s="34"/>
      <c r="H176" s="102"/>
      <c r="I176" s="102"/>
      <c r="J176" s="34"/>
    </row>
    <row r="177" spans="1:10" x14ac:dyDescent="0.25">
      <c r="A177" s="98"/>
      <c r="B177" s="99"/>
      <c r="C177" s="100"/>
      <c r="D177" s="34"/>
      <c r="E177" s="101"/>
      <c r="F177" s="99"/>
      <c r="G177" s="34"/>
      <c r="H177" s="102"/>
      <c r="I177" s="102"/>
      <c r="J177" s="34"/>
    </row>
    <row r="178" spans="1:10" x14ac:dyDescent="0.25">
      <c r="A178" s="98"/>
      <c r="B178" s="99"/>
      <c r="C178" s="100"/>
      <c r="D178" s="34"/>
      <c r="E178" s="101"/>
      <c r="F178" s="99"/>
      <c r="G178" s="34"/>
      <c r="H178" s="102"/>
      <c r="I178" s="102"/>
      <c r="J178" s="34"/>
    </row>
    <row r="179" spans="1:10" x14ac:dyDescent="0.25">
      <c r="A179" s="98"/>
      <c r="B179" s="99"/>
      <c r="C179" s="100"/>
      <c r="D179" s="34"/>
      <c r="E179" s="101"/>
      <c r="F179" s="99"/>
      <c r="G179" s="34"/>
      <c r="H179" s="102"/>
      <c r="I179" s="102"/>
      <c r="J179" s="34"/>
    </row>
    <row r="180" spans="1:10" x14ac:dyDescent="0.25">
      <c r="A180" s="98"/>
      <c r="B180" s="99"/>
      <c r="C180" s="100"/>
      <c r="D180" s="34"/>
      <c r="E180" s="101"/>
      <c r="F180" s="99"/>
      <c r="G180" s="34"/>
      <c r="H180" s="102"/>
      <c r="I180" s="102"/>
      <c r="J180" s="34"/>
    </row>
    <row r="181" spans="1:10" x14ac:dyDescent="0.25">
      <c r="A181" s="98"/>
      <c r="B181" s="99"/>
      <c r="C181" s="100"/>
      <c r="D181" s="34"/>
      <c r="E181" s="101"/>
      <c r="F181" s="99"/>
      <c r="G181" s="34"/>
      <c r="H181" s="102"/>
      <c r="I181" s="102"/>
      <c r="J181" s="34"/>
    </row>
    <row r="182" spans="1:10" x14ac:dyDescent="0.25">
      <c r="A182" s="98"/>
      <c r="B182" s="99"/>
      <c r="C182" s="100"/>
      <c r="D182" s="34"/>
      <c r="E182" s="101"/>
      <c r="F182" s="99"/>
      <c r="G182" s="34"/>
      <c r="H182" s="102"/>
      <c r="I182" s="102"/>
      <c r="J182" s="34"/>
    </row>
    <row r="183" spans="1:10" x14ac:dyDescent="0.25">
      <c r="A183" s="98"/>
      <c r="B183" s="99"/>
      <c r="C183" s="100"/>
      <c r="D183" s="34"/>
      <c r="E183" s="101"/>
      <c r="F183" s="99"/>
      <c r="G183" s="34"/>
      <c r="H183" s="102"/>
      <c r="I183" s="102"/>
      <c r="J183" s="34"/>
    </row>
    <row r="184" spans="1:10" x14ac:dyDescent="0.25">
      <c r="A184" s="98"/>
      <c r="B184" s="99"/>
      <c r="C184" s="100"/>
      <c r="D184" s="34"/>
      <c r="E184" s="101"/>
      <c r="F184" s="99"/>
      <c r="G184" s="34"/>
      <c r="H184" s="102"/>
      <c r="I184" s="102"/>
      <c r="J184" s="34"/>
    </row>
    <row r="185" spans="1:10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</row>
    <row r="186" spans="1:10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</row>
    <row r="187" spans="1:10" x14ac:dyDescent="0.25">
      <c r="A187" s="98"/>
      <c r="B187" s="99"/>
      <c r="C187" s="100"/>
      <c r="D187" s="34"/>
      <c r="E187" s="101"/>
      <c r="F187" s="99"/>
      <c r="G187" s="34"/>
      <c r="H187" s="102"/>
      <c r="I187" s="102"/>
      <c r="J187" s="34"/>
    </row>
    <row r="188" spans="1:10" x14ac:dyDescent="0.25">
      <c r="A188" s="98"/>
      <c r="B188" s="99"/>
      <c r="C188" s="100"/>
      <c r="D188" s="34"/>
      <c r="E188" s="101"/>
      <c r="F188" s="99"/>
      <c r="G188" s="34"/>
      <c r="H188" s="102"/>
      <c r="I188" s="102"/>
      <c r="J188" s="34"/>
    </row>
    <row r="189" spans="1:10" x14ac:dyDescent="0.25">
      <c r="A189" s="98"/>
      <c r="B189" s="99"/>
      <c r="C189" s="100"/>
      <c r="D189" s="34"/>
      <c r="E189" s="101"/>
      <c r="F189" s="99"/>
      <c r="G189" s="34"/>
      <c r="H189" s="102"/>
      <c r="I189" s="102"/>
      <c r="J189" s="34"/>
    </row>
    <row r="190" spans="1:10" x14ac:dyDescent="0.25">
      <c r="A190" s="98"/>
      <c r="B190" s="99"/>
      <c r="C190" s="100"/>
      <c r="D190" s="34"/>
      <c r="E190" s="101"/>
      <c r="F190" s="99"/>
      <c r="G190" s="34"/>
      <c r="H190" s="102"/>
      <c r="I190" s="102"/>
      <c r="J190" s="34"/>
    </row>
    <row r="191" spans="1:10" x14ac:dyDescent="0.25">
      <c r="A191" s="98"/>
      <c r="B191" s="99"/>
      <c r="C191" s="100"/>
      <c r="D191" s="34"/>
      <c r="E191" s="101"/>
      <c r="F191" s="99"/>
      <c r="G191" s="34"/>
      <c r="H191" s="102"/>
      <c r="I191" s="102"/>
      <c r="J191" s="34"/>
    </row>
    <row r="192" spans="1:10" x14ac:dyDescent="0.25">
      <c r="A192" s="98"/>
      <c r="B192" s="99"/>
      <c r="C192" s="100"/>
      <c r="D192" s="34"/>
      <c r="E192" s="101"/>
      <c r="F192" s="99"/>
      <c r="G192" s="34"/>
      <c r="H192" s="102"/>
      <c r="I192" s="102"/>
      <c r="J192" s="34"/>
    </row>
    <row r="193" spans="1:10" x14ac:dyDescent="0.25">
      <c r="A193" s="98"/>
      <c r="B193" s="99"/>
      <c r="C193" s="100"/>
      <c r="D193" s="34"/>
      <c r="E193" s="101"/>
      <c r="F193" s="99"/>
      <c r="G193" s="34"/>
      <c r="H193" s="102"/>
      <c r="I193" s="102"/>
      <c r="J193" s="34"/>
    </row>
    <row r="194" spans="1:10" x14ac:dyDescent="0.25">
      <c r="A194" s="98"/>
      <c r="B194" s="99"/>
      <c r="C194" s="100"/>
      <c r="D194" s="34"/>
      <c r="E194" s="101"/>
      <c r="F194" s="99"/>
      <c r="G194" s="34"/>
      <c r="H194" s="102"/>
      <c r="I194" s="102"/>
      <c r="J194" s="34"/>
    </row>
    <row r="195" spans="1:10" x14ac:dyDescent="0.25">
      <c r="A195" s="98"/>
      <c r="B195" s="99"/>
      <c r="C195" s="100"/>
      <c r="D195" s="34"/>
      <c r="E195" s="101"/>
      <c r="F195" s="99"/>
      <c r="G195" s="34"/>
      <c r="H195" s="102"/>
      <c r="I195" s="102"/>
      <c r="J195" s="34"/>
    </row>
    <row r="196" spans="1:10" x14ac:dyDescent="0.25">
      <c r="A196" s="98"/>
      <c r="B196" s="99"/>
      <c r="C196" s="100"/>
      <c r="D196" s="34"/>
      <c r="E196" s="101"/>
      <c r="F196" s="99"/>
      <c r="G196" s="34"/>
      <c r="H196" s="102"/>
      <c r="I196" s="102"/>
      <c r="J196" s="34"/>
    </row>
    <row r="197" spans="1:10" x14ac:dyDescent="0.25">
      <c r="A197" s="98"/>
      <c r="B197" s="99"/>
      <c r="C197" s="100"/>
      <c r="D197" s="34"/>
      <c r="E197" s="101"/>
      <c r="F197" s="99"/>
      <c r="G197" s="34"/>
      <c r="H197" s="102"/>
      <c r="I197" s="102"/>
      <c r="J197" s="34"/>
    </row>
    <row r="198" spans="1:10" x14ac:dyDescent="0.25">
      <c r="A198" s="98"/>
      <c r="B198" s="99"/>
      <c r="C198" s="100"/>
      <c r="D198" s="34"/>
      <c r="E198" s="101"/>
      <c r="F198" s="99"/>
      <c r="G198" s="34"/>
      <c r="H198" s="102"/>
      <c r="I198" s="102"/>
      <c r="J198" s="34"/>
    </row>
    <row r="199" spans="1:10" x14ac:dyDescent="0.25">
      <c r="A199" s="98"/>
      <c r="B199" s="99"/>
      <c r="C199" s="100"/>
      <c r="D199" s="34"/>
      <c r="E199" s="101"/>
      <c r="F199" s="99"/>
      <c r="G199" s="34"/>
      <c r="H199" s="102"/>
      <c r="I199" s="102"/>
      <c r="J199" s="34"/>
    </row>
    <row r="200" spans="1:10" x14ac:dyDescent="0.25">
      <c r="A200" s="98"/>
      <c r="B200" s="99"/>
      <c r="C200" s="100"/>
      <c r="D200" s="34"/>
      <c r="E200" s="101"/>
      <c r="F200" s="99"/>
      <c r="G200" s="34"/>
      <c r="H200" s="102"/>
      <c r="I200" s="102"/>
      <c r="J200" s="34"/>
    </row>
    <row r="201" spans="1:10" x14ac:dyDescent="0.25">
      <c r="A201" s="98"/>
      <c r="B201" s="99"/>
      <c r="C201" s="100"/>
      <c r="D201" s="34"/>
      <c r="E201" s="101"/>
      <c r="F201" s="99"/>
      <c r="G201" s="34"/>
      <c r="H201" s="102"/>
      <c r="I201" s="102"/>
      <c r="J201" s="34"/>
    </row>
    <row r="202" spans="1:10" x14ac:dyDescent="0.25">
      <c r="A202" s="98"/>
      <c r="B202" s="99"/>
      <c r="C202" s="100"/>
      <c r="D202" s="34"/>
      <c r="E202" s="101"/>
      <c r="F202" s="99"/>
      <c r="G202" s="34"/>
      <c r="H202" s="102"/>
      <c r="I202" s="102"/>
      <c r="J202" s="34"/>
    </row>
    <row r="203" spans="1:10" x14ac:dyDescent="0.25">
      <c r="A203" s="98"/>
      <c r="B203" s="99"/>
      <c r="C203" s="100"/>
      <c r="D203" s="34"/>
      <c r="E203" s="101"/>
      <c r="F203" s="99"/>
      <c r="G203" s="34"/>
      <c r="H203" s="102"/>
      <c r="I203" s="102"/>
      <c r="J203" s="34"/>
    </row>
    <row r="204" spans="1:10" x14ac:dyDescent="0.25">
      <c r="A204" s="98"/>
      <c r="B204" s="99"/>
      <c r="C204" s="100"/>
      <c r="D204" s="34"/>
      <c r="E204" s="101"/>
      <c r="F204" s="99"/>
      <c r="G204" s="34"/>
      <c r="H204" s="102"/>
      <c r="I204" s="102"/>
      <c r="J204" s="34"/>
    </row>
    <row r="205" spans="1:10" x14ac:dyDescent="0.25">
      <c r="A205" s="98"/>
      <c r="B205" s="99"/>
      <c r="C205" s="100"/>
      <c r="D205" s="34"/>
      <c r="E205" s="101"/>
      <c r="F205" s="99"/>
      <c r="G205" s="34"/>
      <c r="H205" s="102"/>
      <c r="I205" s="102"/>
      <c r="J205" s="34"/>
    </row>
    <row r="206" spans="1:10" x14ac:dyDescent="0.25">
      <c r="A206" s="98"/>
      <c r="B206" s="99"/>
      <c r="C206" s="100"/>
      <c r="D206" s="34"/>
      <c r="E206" s="101"/>
      <c r="F206" s="99"/>
      <c r="G206" s="34"/>
      <c r="H206" s="102"/>
      <c r="I206" s="102"/>
      <c r="J206" s="34"/>
    </row>
    <row r="207" spans="1:10" x14ac:dyDescent="0.25">
      <c r="A207" s="98"/>
      <c r="B207" s="99"/>
      <c r="C207" s="100"/>
      <c r="D207" s="34"/>
      <c r="E207" s="101"/>
      <c r="F207" s="99"/>
      <c r="G207" s="34"/>
      <c r="H207" s="102"/>
      <c r="I207" s="102"/>
      <c r="J207" s="34"/>
    </row>
    <row r="208" spans="1:10" x14ac:dyDescent="0.25">
      <c r="A208" s="98"/>
      <c r="B208" s="99"/>
      <c r="C208" s="100"/>
      <c r="D208" s="34"/>
      <c r="E208" s="101"/>
      <c r="F208" s="99"/>
      <c r="G208" s="34"/>
      <c r="H208" s="102"/>
      <c r="I208" s="102"/>
      <c r="J208" s="34"/>
    </row>
    <row r="209" spans="1:10" x14ac:dyDescent="0.25">
      <c r="A209" s="98"/>
      <c r="B209" s="99"/>
      <c r="C209" s="100"/>
      <c r="D209" s="34"/>
      <c r="E209" s="101"/>
      <c r="F209" s="99"/>
      <c r="G209" s="34"/>
      <c r="H209" s="102"/>
      <c r="I209" s="102"/>
      <c r="J209" s="34"/>
    </row>
    <row r="210" spans="1:10" x14ac:dyDescent="0.25">
      <c r="A210" s="98"/>
      <c r="B210" s="99"/>
      <c r="C210" s="100"/>
      <c r="D210" s="34"/>
      <c r="E210" s="101"/>
      <c r="F210" s="99"/>
      <c r="G210" s="34"/>
      <c r="H210" s="102"/>
      <c r="I210" s="102"/>
      <c r="J210" s="34"/>
    </row>
    <row r="211" spans="1:10" x14ac:dyDescent="0.25">
      <c r="A211" s="98"/>
      <c r="B211" s="99"/>
      <c r="C211" s="100"/>
      <c r="D211" s="34"/>
      <c r="E211" s="101"/>
      <c r="F211" s="99"/>
      <c r="G211" s="34"/>
      <c r="H211" s="102"/>
      <c r="I211" s="102"/>
      <c r="J211" s="34"/>
    </row>
    <row r="212" spans="1:10" x14ac:dyDescent="0.25">
      <c r="A212" s="98"/>
      <c r="B212" s="99"/>
      <c r="C212" s="100"/>
      <c r="D212" s="34"/>
      <c r="E212" s="101"/>
      <c r="F212" s="99"/>
      <c r="G212" s="34"/>
      <c r="H212" s="102"/>
      <c r="I212" s="102"/>
      <c r="J212" s="34"/>
    </row>
    <row r="213" spans="1:10" x14ac:dyDescent="0.25">
      <c r="A213" s="98"/>
      <c r="B213" s="99"/>
      <c r="C213" s="100"/>
      <c r="D213" s="34"/>
      <c r="E213" s="101"/>
      <c r="F213" s="99"/>
      <c r="G213" s="34"/>
      <c r="H213" s="102"/>
      <c r="I213" s="102"/>
      <c r="J213" s="34"/>
    </row>
    <row r="214" spans="1:10" x14ac:dyDescent="0.25">
      <c r="A214" s="98"/>
      <c r="B214" s="99"/>
      <c r="C214" s="100"/>
      <c r="D214" s="34"/>
      <c r="E214" s="101"/>
      <c r="F214" s="99"/>
      <c r="G214" s="34"/>
      <c r="H214" s="102"/>
      <c r="I214" s="102"/>
      <c r="J214" s="34"/>
    </row>
    <row r="215" spans="1:10" x14ac:dyDescent="0.25">
      <c r="A215" s="98"/>
      <c r="B215" s="99"/>
      <c r="C215" s="100"/>
      <c r="D215" s="34"/>
      <c r="E215" s="101"/>
      <c r="F215" s="99"/>
      <c r="G215" s="34"/>
      <c r="H215" s="102"/>
      <c r="I215" s="102"/>
      <c r="J215" s="34"/>
    </row>
    <row r="216" spans="1:10" x14ac:dyDescent="0.25">
      <c r="A216" s="98"/>
      <c r="B216" s="99"/>
      <c r="C216" s="100"/>
      <c r="D216" s="34"/>
      <c r="E216" s="101"/>
      <c r="F216" s="99"/>
      <c r="G216" s="34"/>
      <c r="H216" s="102"/>
      <c r="I216" s="102"/>
      <c r="J216" s="34"/>
    </row>
    <row r="217" spans="1:10" x14ac:dyDescent="0.25">
      <c r="A217" s="98"/>
      <c r="B217" s="99"/>
      <c r="C217" s="100"/>
      <c r="D217" s="34"/>
      <c r="E217" s="101"/>
      <c r="F217" s="99"/>
      <c r="G217" s="34"/>
      <c r="H217" s="102"/>
      <c r="I217" s="102"/>
      <c r="J217" s="34"/>
    </row>
    <row r="218" spans="1:10" x14ac:dyDescent="0.25">
      <c r="A218" s="98"/>
      <c r="B218" s="99"/>
      <c r="C218" s="100"/>
      <c r="D218" s="34"/>
      <c r="E218" s="101"/>
      <c r="F218" s="99"/>
      <c r="G218" s="34"/>
      <c r="H218" s="102"/>
      <c r="I218" s="102"/>
      <c r="J218" s="34"/>
    </row>
    <row r="219" spans="1:10" x14ac:dyDescent="0.25">
      <c r="A219" s="98"/>
      <c r="B219" s="99"/>
      <c r="C219" s="100"/>
      <c r="D219" s="34"/>
      <c r="E219" s="101"/>
      <c r="F219" s="99"/>
      <c r="G219" s="34"/>
      <c r="H219" s="102"/>
      <c r="I219" s="102"/>
      <c r="J219" s="34"/>
    </row>
    <row r="220" spans="1:10" x14ac:dyDescent="0.25">
      <c r="A220" s="98"/>
      <c r="B220" s="99"/>
      <c r="C220" s="100"/>
      <c r="D220" s="34"/>
      <c r="E220" s="101"/>
      <c r="F220" s="99"/>
      <c r="G220" s="34"/>
      <c r="H220" s="102"/>
      <c r="I220" s="102"/>
      <c r="J220" s="34"/>
    </row>
    <row r="221" spans="1:10" x14ac:dyDescent="0.25">
      <c r="A221" s="98"/>
      <c r="B221" s="99"/>
      <c r="C221" s="100"/>
      <c r="D221" s="34"/>
      <c r="E221" s="101"/>
      <c r="F221" s="99"/>
      <c r="G221" s="34"/>
      <c r="H221" s="102"/>
      <c r="I221" s="102"/>
      <c r="J221" s="34"/>
    </row>
    <row r="222" spans="1:10" x14ac:dyDescent="0.25">
      <c r="A222" s="98"/>
      <c r="B222" s="99"/>
      <c r="C222" s="100"/>
      <c r="D222" s="34"/>
      <c r="E222" s="101"/>
      <c r="F222" s="99"/>
      <c r="G222" s="34"/>
      <c r="H222" s="102"/>
      <c r="I222" s="102"/>
      <c r="J222" s="34"/>
    </row>
    <row r="223" spans="1:10" x14ac:dyDescent="0.25">
      <c r="A223" s="98"/>
      <c r="B223" s="99"/>
      <c r="C223" s="100"/>
      <c r="D223" s="34"/>
      <c r="E223" s="101"/>
      <c r="F223" s="99"/>
      <c r="G223" s="34"/>
      <c r="H223" s="102"/>
      <c r="I223" s="102"/>
      <c r="J223" s="34"/>
    </row>
    <row r="224" spans="1:10" x14ac:dyDescent="0.25">
      <c r="A224" s="98"/>
      <c r="B224" s="99"/>
      <c r="C224" s="100"/>
      <c r="D224" s="34"/>
      <c r="E224" s="101"/>
      <c r="F224" s="99"/>
      <c r="G224" s="34"/>
      <c r="H224" s="102"/>
      <c r="I224" s="102"/>
      <c r="J224" s="34"/>
    </row>
    <row r="225" spans="1:10" x14ac:dyDescent="0.25">
      <c r="A225" s="98"/>
      <c r="B225" s="99"/>
      <c r="C225" s="100"/>
      <c r="D225" s="34"/>
      <c r="E225" s="101"/>
      <c r="F225" s="99"/>
      <c r="G225" s="34"/>
      <c r="H225" s="102"/>
      <c r="I225" s="102"/>
      <c r="J225" s="34"/>
    </row>
    <row r="226" spans="1:10" x14ac:dyDescent="0.25">
      <c r="A226" s="235"/>
      <c r="B226" s="234"/>
      <c r="C226" s="240"/>
      <c r="D226" s="236"/>
      <c r="E226" s="237"/>
      <c r="F226" s="234"/>
      <c r="G226" s="236"/>
      <c r="H226" s="239"/>
      <c r="I226" s="239"/>
      <c r="J226" s="236"/>
    </row>
    <row r="227" spans="1:10" x14ac:dyDescent="0.25">
      <c r="A227" s="235"/>
      <c r="B227" s="223" t="s">
        <v>11</v>
      </c>
      <c r="C227" s="232">
        <f>SUM(C8:C226)</f>
        <v>9</v>
      </c>
      <c r="D227" s="224"/>
      <c r="E227" s="223" t="s">
        <v>11</v>
      </c>
      <c r="F227" s="223">
        <f>SUM(F8:F226)</f>
        <v>0</v>
      </c>
      <c r="G227" s="224">
        <f>SUM(G8:G226)</f>
        <v>0</v>
      </c>
      <c r="H227" s="239"/>
      <c r="I227" s="239"/>
      <c r="J227" s="236"/>
    </row>
    <row r="228" spans="1:10" x14ac:dyDescent="0.25">
      <c r="A228" s="235"/>
      <c r="B228" s="223"/>
      <c r="C228" s="232"/>
      <c r="D228" s="224"/>
      <c r="E228" s="237"/>
      <c r="F228" s="234"/>
      <c r="G228" s="236"/>
      <c r="H228" s="239"/>
      <c r="I228" s="239"/>
      <c r="J228" s="236"/>
    </row>
    <row r="229" spans="1:10" x14ac:dyDescent="0.25">
      <c r="A229" s="225"/>
      <c r="B229" s="226"/>
      <c r="C229" s="240"/>
      <c r="D229" s="236"/>
      <c r="E229" s="223"/>
      <c r="F229" s="234"/>
      <c r="G229" s="382" t="s">
        <v>12</v>
      </c>
      <c r="H229" s="382"/>
      <c r="I229" s="239"/>
      <c r="J229" s="227">
        <f>SUM(D8:D226)</f>
        <v>667530</v>
      </c>
    </row>
    <row r="230" spans="1:10" x14ac:dyDescent="0.25">
      <c r="A230" s="235"/>
      <c r="B230" s="234"/>
      <c r="C230" s="240"/>
      <c r="D230" s="236"/>
      <c r="E230" s="223"/>
      <c r="F230" s="234"/>
      <c r="G230" s="382" t="s">
        <v>13</v>
      </c>
      <c r="H230" s="382"/>
      <c r="I230" s="239"/>
      <c r="J230" s="227">
        <f>SUM(G8:G226)</f>
        <v>0</v>
      </c>
    </row>
    <row r="231" spans="1:10" x14ac:dyDescent="0.25">
      <c r="A231" s="228"/>
      <c r="B231" s="237"/>
      <c r="C231" s="240"/>
      <c r="D231" s="236"/>
      <c r="E231" s="237"/>
      <c r="F231" s="234"/>
      <c r="G231" s="382" t="s">
        <v>14</v>
      </c>
      <c r="H231" s="382"/>
      <c r="I231" s="41"/>
      <c r="J231" s="229">
        <f>J229-J230</f>
        <v>667530</v>
      </c>
    </row>
    <row r="232" spans="1:10" x14ac:dyDescent="0.25">
      <c r="A232" s="235"/>
      <c r="B232" s="230"/>
      <c r="C232" s="240"/>
      <c r="D232" s="231"/>
      <c r="E232" s="237"/>
      <c r="F232" s="223"/>
      <c r="G232" s="382" t="s">
        <v>15</v>
      </c>
      <c r="H232" s="382"/>
      <c r="I232" s="239"/>
      <c r="J232" s="227">
        <f>SUM(H8:H228)</f>
        <v>0</v>
      </c>
    </row>
    <row r="233" spans="1:10" x14ac:dyDescent="0.25">
      <c r="A233" s="235"/>
      <c r="B233" s="230"/>
      <c r="C233" s="240"/>
      <c r="D233" s="231"/>
      <c r="E233" s="237"/>
      <c r="F233" s="223"/>
      <c r="G233" s="382" t="s">
        <v>16</v>
      </c>
      <c r="H233" s="382"/>
      <c r="I233" s="239"/>
      <c r="J233" s="227">
        <f>J231+J232</f>
        <v>667530</v>
      </c>
    </row>
    <row r="234" spans="1:10" x14ac:dyDescent="0.25">
      <c r="A234" s="235"/>
      <c r="B234" s="230"/>
      <c r="C234" s="240"/>
      <c r="D234" s="231"/>
      <c r="E234" s="237"/>
      <c r="F234" s="234"/>
      <c r="G234" s="382" t="s">
        <v>5</v>
      </c>
      <c r="H234" s="382"/>
      <c r="I234" s="239"/>
      <c r="J234" s="227">
        <f>SUM(I8:I228)</f>
        <v>602955</v>
      </c>
    </row>
    <row r="235" spans="1:10" x14ac:dyDescent="0.25">
      <c r="A235" s="235"/>
      <c r="B235" s="230"/>
      <c r="C235" s="240"/>
      <c r="D235" s="231"/>
      <c r="E235" s="237"/>
      <c r="F235" s="234"/>
      <c r="G235" s="382" t="s">
        <v>32</v>
      </c>
      <c r="H235" s="382"/>
      <c r="I235" s="240" t="str">
        <f>IF(J235&gt;0,"SALDO",IF(J235&lt;0,"PIUTANG",IF(J235=0,"LUNAS")))</f>
        <v>PIUTANG</v>
      </c>
      <c r="J235" s="227">
        <f>J234-J233</f>
        <v>-64575</v>
      </c>
    </row>
    <row r="236" spans="1:10" x14ac:dyDescent="0.25">
      <c r="F236" s="219"/>
      <c r="G236" s="219"/>
      <c r="J236" s="219"/>
    </row>
    <row r="237" spans="1:10" x14ac:dyDescent="0.25">
      <c r="C237" s="219"/>
      <c r="D237" s="219"/>
      <c r="F237" s="219"/>
      <c r="G237" s="219"/>
      <c r="J237" s="219"/>
    </row>
    <row r="238" spans="1:10" x14ac:dyDescent="0.25">
      <c r="C238" s="219"/>
      <c r="D238" s="219"/>
      <c r="F238" s="219"/>
      <c r="G238" s="219"/>
      <c r="J238" s="219"/>
    </row>
    <row r="239" spans="1:10" x14ac:dyDescent="0.25">
      <c r="C239" s="219"/>
      <c r="D239" s="219"/>
      <c r="F239" s="219"/>
      <c r="G239" s="219"/>
      <c r="J239" s="219"/>
    </row>
    <row r="240" spans="1:10" x14ac:dyDescent="0.25">
      <c r="C240" s="219"/>
      <c r="D240" s="219"/>
      <c r="F240" s="219"/>
      <c r="G240" s="219"/>
      <c r="J240" s="219"/>
    </row>
    <row r="241" spans="3:4" x14ac:dyDescent="0.25">
      <c r="C241" s="219"/>
      <c r="D241" s="219"/>
    </row>
  </sheetData>
  <mergeCells count="15">
    <mergeCell ref="G235:H235"/>
    <mergeCell ref="G229:H229"/>
    <mergeCell ref="G230:H230"/>
    <mergeCell ref="G231:H231"/>
    <mergeCell ref="G232:H232"/>
    <mergeCell ref="G233:H233"/>
    <mergeCell ref="G234:H23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4"/>
  <sheetViews>
    <sheetView workbookViewId="0">
      <pane ySplit="7" topLeftCell="A37" activePane="bottomLeft" state="frozen"/>
      <selection pane="bottomLeft" activeCell="D44" sqref="D44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201</v>
      </c>
      <c r="D1" s="218"/>
      <c r="E1" s="218"/>
      <c r="F1" s="383" t="s">
        <v>22</v>
      </c>
      <c r="G1" s="383"/>
      <c r="H1" s="383"/>
      <c r="I1" s="220" t="s">
        <v>189</v>
      </c>
      <c r="J1" s="218"/>
      <c r="L1" s="238">
        <f>SUM(D26:D30)</f>
        <v>1061114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383" t="s">
        <v>21</v>
      </c>
      <c r="G2" s="383"/>
      <c r="H2" s="383"/>
      <c r="I2" s="220">
        <f>J54*-1</f>
        <v>858376</v>
      </c>
      <c r="J2" s="218"/>
      <c r="L2" s="238">
        <f>SUM(G26:G30)</f>
        <v>100013</v>
      </c>
      <c r="M2" s="238"/>
    </row>
    <row r="3" spans="1:13" x14ac:dyDescent="0.25">
      <c r="A3" s="218" t="s">
        <v>115</v>
      </c>
      <c r="B3" s="218"/>
      <c r="C3" s="28" t="s">
        <v>202</v>
      </c>
      <c r="D3" s="218"/>
      <c r="E3" s="218"/>
      <c r="F3" s="374"/>
      <c r="G3" s="374"/>
      <c r="H3" s="374"/>
      <c r="I3" s="220"/>
      <c r="J3" s="218"/>
      <c r="L3" s="238">
        <f>L1-L2</f>
        <v>961101</v>
      </c>
      <c r="M3" s="238"/>
    </row>
    <row r="4" spans="1:13" x14ac:dyDescent="0.25">
      <c r="L4" s="238"/>
    </row>
    <row r="5" spans="1:13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  <c r="L5" s="238"/>
    </row>
    <row r="6" spans="1:13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391" t="s">
        <v>4</v>
      </c>
      <c r="I6" s="425" t="s">
        <v>5</v>
      </c>
      <c r="J6" s="395" t="s">
        <v>6</v>
      </c>
    </row>
    <row r="7" spans="1:13" x14ac:dyDescent="0.25">
      <c r="A7" s="419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392"/>
      <c r="I7" s="426"/>
      <c r="J7" s="396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241">
        <v>43337</v>
      </c>
      <c r="B13" s="242">
        <v>180173182</v>
      </c>
      <c r="C13" s="129">
        <v>4</v>
      </c>
      <c r="D13" s="246">
        <v>407138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43337</v>
      </c>
      <c r="B14" s="242">
        <v>180173204</v>
      </c>
      <c r="C14" s="129">
        <v>1</v>
      </c>
      <c r="D14" s="246">
        <v>126000</v>
      </c>
      <c r="E14" s="244"/>
      <c r="F14" s="242"/>
      <c r="G14" s="246"/>
      <c r="H14" s="244"/>
      <c r="I14" s="245"/>
      <c r="J14" s="246"/>
      <c r="L14" s="238"/>
    </row>
    <row r="15" spans="1:13" x14ac:dyDescent="0.25">
      <c r="A15" s="241">
        <v>43339</v>
      </c>
      <c r="B15" s="242">
        <v>180173309</v>
      </c>
      <c r="C15" s="129">
        <v>6</v>
      </c>
      <c r="D15" s="246">
        <v>532175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43339</v>
      </c>
      <c r="B16" s="242">
        <v>180173354</v>
      </c>
      <c r="C16" s="129">
        <v>3</v>
      </c>
      <c r="D16" s="246">
        <v>367500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43340</v>
      </c>
      <c r="B17" s="242">
        <v>180173396</v>
      </c>
      <c r="C17" s="129">
        <v>2</v>
      </c>
      <c r="D17" s="246">
        <v>283675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43340</v>
      </c>
      <c r="B18" s="242">
        <v>180173459</v>
      </c>
      <c r="C18" s="129">
        <v>1</v>
      </c>
      <c r="D18" s="246">
        <v>129500</v>
      </c>
      <c r="E18" s="244"/>
      <c r="F18" s="242"/>
      <c r="G18" s="246"/>
      <c r="H18" s="244"/>
      <c r="I18" s="245">
        <v>1845988</v>
      </c>
      <c r="J18" s="246" t="s">
        <v>17</v>
      </c>
      <c r="L18" s="238"/>
    </row>
    <row r="19" spans="1:12" x14ac:dyDescent="0.25">
      <c r="A19" s="241">
        <v>43341</v>
      </c>
      <c r="B19" s="242">
        <v>180173503</v>
      </c>
      <c r="C19" s="129">
        <v>1</v>
      </c>
      <c r="D19" s="246">
        <v>107888</v>
      </c>
      <c r="E19" s="244"/>
      <c r="F19" s="242"/>
      <c r="G19" s="246"/>
      <c r="H19" s="244"/>
      <c r="I19" s="245"/>
      <c r="J19" s="246"/>
      <c r="L19" s="238"/>
    </row>
    <row r="20" spans="1:12" x14ac:dyDescent="0.25">
      <c r="A20" s="241">
        <v>43341</v>
      </c>
      <c r="B20" s="242">
        <v>180173551</v>
      </c>
      <c r="C20" s="129">
        <v>1</v>
      </c>
      <c r="D20" s="246">
        <v>111563</v>
      </c>
      <c r="E20" s="244"/>
      <c r="F20" s="242"/>
      <c r="G20" s="246"/>
      <c r="H20" s="244"/>
      <c r="I20" s="245"/>
      <c r="J20" s="246"/>
      <c r="L20" s="238"/>
    </row>
    <row r="21" spans="1:12" x14ac:dyDescent="0.25">
      <c r="A21" s="241">
        <v>43342</v>
      </c>
      <c r="B21" s="242">
        <v>180173585</v>
      </c>
      <c r="C21" s="129">
        <v>2</v>
      </c>
      <c r="D21" s="246">
        <v>157850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43342</v>
      </c>
      <c r="B22" s="242">
        <v>180173630</v>
      </c>
      <c r="C22" s="129">
        <v>2</v>
      </c>
      <c r="D22" s="246">
        <v>286563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43342</v>
      </c>
      <c r="B23" s="242">
        <v>180173646</v>
      </c>
      <c r="C23" s="129">
        <v>2</v>
      </c>
      <c r="D23" s="246">
        <v>133875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43343</v>
      </c>
      <c r="B24" s="242">
        <v>180173667</v>
      </c>
      <c r="C24" s="129">
        <v>1</v>
      </c>
      <c r="D24" s="246">
        <v>127050</v>
      </c>
      <c r="E24" s="244"/>
      <c r="F24" s="242"/>
      <c r="G24" s="246"/>
      <c r="H24" s="244"/>
      <c r="I24" s="245"/>
      <c r="J24" s="246"/>
      <c r="L24" s="238"/>
    </row>
    <row r="25" spans="1:12" x14ac:dyDescent="0.25">
      <c r="A25" s="241">
        <v>43343</v>
      </c>
      <c r="B25" s="242">
        <v>180173715</v>
      </c>
      <c r="C25" s="129">
        <v>4</v>
      </c>
      <c r="D25" s="246">
        <v>419475</v>
      </c>
      <c r="E25" s="244"/>
      <c r="F25" s="242"/>
      <c r="G25" s="246"/>
      <c r="H25" s="244"/>
      <c r="I25" s="245">
        <v>1344264</v>
      </c>
      <c r="J25" s="246" t="s">
        <v>17</v>
      </c>
      <c r="L25" s="238"/>
    </row>
    <row r="26" spans="1:12" x14ac:dyDescent="0.25">
      <c r="A26" s="241">
        <v>43344</v>
      </c>
      <c r="B26" s="242">
        <v>180173769</v>
      </c>
      <c r="C26" s="129">
        <v>1</v>
      </c>
      <c r="D26" s="246">
        <v>46638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43346</v>
      </c>
      <c r="B27" s="242">
        <v>180173891</v>
      </c>
      <c r="C27" s="129">
        <v>4</v>
      </c>
      <c r="D27" s="246">
        <v>451413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43346</v>
      </c>
      <c r="B28" s="242">
        <v>180173946</v>
      </c>
      <c r="C28" s="129">
        <v>1</v>
      </c>
      <c r="D28" s="246">
        <v>120575</v>
      </c>
      <c r="E28" s="244"/>
      <c r="F28" s="242"/>
      <c r="G28" s="246"/>
      <c r="H28" s="244"/>
      <c r="I28" s="245"/>
      <c r="J28" s="246"/>
      <c r="L28" s="238"/>
    </row>
    <row r="29" spans="1:12" x14ac:dyDescent="0.25">
      <c r="A29" s="241">
        <v>43347</v>
      </c>
      <c r="B29" s="242">
        <v>180173981</v>
      </c>
      <c r="C29" s="129">
        <v>3</v>
      </c>
      <c r="D29" s="246">
        <v>386225</v>
      </c>
      <c r="E29" s="244">
        <v>180045132</v>
      </c>
      <c r="F29" s="242">
        <v>1</v>
      </c>
      <c r="G29" s="246">
        <v>100013</v>
      </c>
      <c r="H29" s="244"/>
      <c r="I29" s="245"/>
      <c r="J29" s="246"/>
      <c r="L29" s="238"/>
    </row>
    <row r="30" spans="1:12" x14ac:dyDescent="0.25">
      <c r="A30" s="241">
        <v>43347</v>
      </c>
      <c r="B30" s="242">
        <v>180174036</v>
      </c>
      <c r="C30" s="129">
        <v>1</v>
      </c>
      <c r="D30" s="246">
        <v>56263</v>
      </c>
      <c r="E30" s="244"/>
      <c r="F30" s="242"/>
      <c r="G30" s="246"/>
      <c r="H30" s="244"/>
      <c r="I30" s="245">
        <v>961101</v>
      </c>
      <c r="J30" s="246" t="s">
        <v>17</v>
      </c>
      <c r="L30" s="238"/>
    </row>
    <row r="31" spans="1:12" x14ac:dyDescent="0.25">
      <c r="A31" s="241">
        <v>43348</v>
      </c>
      <c r="B31" s="242">
        <v>180174083</v>
      </c>
      <c r="C31" s="129">
        <v>2</v>
      </c>
      <c r="D31" s="246">
        <v>229600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43348</v>
      </c>
      <c r="B32" s="242">
        <v>180174127</v>
      </c>
      <c r="C32" s="129">
        <v>1</v>
      </c>
      <c r="D32" s="246">
        <v>127050</v>
      </c>
      <c r="E32" s="244"/>
      <c r="F32" s="242"/>
      <c r="G32" s="246"/>
      <c r="H32" s="244"/>
      <c r="I32" s="245"/>
      <c r="J32" s="246"/>
      <c r="L32" s="238"/>
    </row>
    <row r="33" spans="1:12" x14ac:dyDescent="0.25">
      <c r="A33" s="241">
        <v>43349</v>
      </c>
      <c r="B33" s="242">
        <v>180174168</v>
      </c>
      <c r="C33" s="129">
        <v>1</v>
      </c>
      <c r="D33" s="246">
        <v>77613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43349</v>
      </c>
      <c r="B34" s="242">
        <v>180174222</v>
      </c>
      <c r="C34" s="129">
        <v>2</v>
      </c>
      <c r="D34" s="246">
        <v>241150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43350</v>
      </c>
      <c r="B35" s="242">
        <v>180174255</v>
      </c>
      <c r="C35" s="129">
        <v>2</v>
      </c>
      <c r="D35" s="246">
        <v>289625</v>
      </c>
      <c r="E35" s="244"/>
      <c r="F35" s="242"/>
      <c r="G35" s="246"/>
      <c r="H35" s="244"/>
      <c r="I35" s="245">
        <v>965038</v>
      </c>
      <c r="J35" s="246" t="s">
        <v>17</v>
      </c>
      <c r="L35" s="238"/>
    </row>
    <row r="36" spans="1:12" x14ac:dyDescent="0.25">
      <c r="A36" s="241">
        <v>43353</v>
      </c>
      <c r="B36" s="242">
        <v>180174491</v>
      </c>
      <c r="C36" s="129">
        <v>8</v>
      </c>
      <c r="D36" s="246">
        <v>992863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43353</v>
      </c>
      <c r="B37" s="242">
        <v>180174545</v>
      </c>
      <c r="C37" s="129">
        <v>1</v>
      </c>
      <c r="D37" s="246">
        <v>102550</v>
      </c>
      <c r="E37" s="244"/>
      <c r="F37" s="242"/>
      <c r="G37" s="246"/>
      <c r="H37" s="244"/>
      <c r="I37" s="245"/>
      <c r="J37" s="246"/>
      <c r="L37" s="238"/>
    </row>
    <row r="38" spans="1:12" x14ac:dyDescent="0.25">
      <c r="A38" s="241">
        <v>43355</v>
      </c>
      <c r="B38" s="242">
        <v>180174653</v>
      </c>
      <c r="C38" s="129">
        <v>8</v>
      </c>
      <c r="D38" s="246">
        <v>1038800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43355</v>
      </c>
      <c r="B39" s="242">
        <v>180174714</v>
      </c>
      <c r="C39" s="129">
        <v>2</v>
      </c>
      <c r="D39" s="246">
        <v>242113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43356</v>
      </c>
      <c r="B40" s="242">
        <v>180174738</v>
      </c>
      <c r="C40" s="129">
        <v>5</v>
      </c>
      <c r="D40" s="246">
        <v>552563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43356</v>
      </c>
      <c r="B41" s="242">
        <v>180174785</v>
      </c>
      <c r="C41" s="129">
        <v>2</v>
      </c>
      <c r="D41" s="246">
        <v>225925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43357</v>
      </c>
      <c r="B42" s="242">
        <v>180171820</v>
      </c>
      <c r="C42" s="129">
        <v>3</v>
      </c>
      <c r="D42" s="246">
        <v>287088</v>
      </c>
      <c r="E42" s="244"/>
      <c r="F42" s="242"/>
      <c r="G42" s="246"/>
      <c r="H42" s="244"/>
      <c r="I42" s="245">
        <v>3441902</v>
      </c>
      <c r="J42" s="246" t="s">
        <v>17</v>
      </c>
      <c r="L42" s="238"/>
    </row>
    <row r="43" spans="1:12" x14ac:dyDescent="0.25">
      <c r="A43" s="98">
        <v>43358</v>
      </c>
      <c r="B43" s="99">
        <v>180174914</v>
      </c>
      <c r="C43" s="253">
        <v>4</v>
      </c>
      <c r="D43" s="34">
        <v>488513</v>
      </c>
      <c r="E43" s="101"/>
      <c r="F43" s="99"/>
      <c r="G43" s="34"/>
      <c r="H43" s="101"/>
      <c r="I43" s="102"/>
      <c r="J43" s="34"/>
      <c r="L43" s="238"/>
    </row>
    <row r="44" spans="1:12" x14ac:dyDescent="0.25">
      <c r="A44" s="98">
        <v>43358</v>
      </c>
      <c r="B44" s="99">
        <v>180174948</v>
      </c>
      <c r="C44" s="253">
        <v>3</v>
      </c>
      <c r="D44" s="34">
        <v>369863</v>
      </c>
      <c r="E44" s="101"/>
      <c r="F44" s="99"/>
      <c r="G44" s="34"/>
      <c r="H44" s="101"/>
      <c r="I44" s="102"/>
      <c r="J44" s="34"/>
      <c r="L44" s="238"/>
    </row>
    <row r="45" spans="1:12" x14ac:dyDescent="0.25">
      <c r="A45" s="235"/>
      <c r="B45" s="234"/>
      <c r="C45" s="26"/>
      <c r="D45" s="236"/>
      <c r="E45" s="237"/>
      <c r="F45" s="234"/>
      <c r="G45" s="236"/>
      <c r="H45" s="237"/>
      <c r="I45" s="239"/>
      <c r="J45" s="236"/>
    </row>
    <row r="46" spans="1:12" x14ac:dyDescent="0.25">
      <c r="A46" s="235"/>
      <c r="B46" s="223" t="s">
        <v>11</v>
      </c>
      <c r="C46" s="27">
        <f>SUM(C8:C45)</f>
        <v>100</v>
      </c>
      <c r="D46" s="224"/>
      <c r="E46" s="223" t="s">
        <v>11</v>
      </c>
      <c r="F46" s="223">
        <f>SUM(F8:F45)</f>
        <v>2</v>
      </c>
      <c r="G46" s="5"/>
      <c r="H46" s="234"/>
      <c r="I46" s="240"/>
      <c r="J46" s="5"/>
    </row>
    <row r="47" spans="1:12" x14ac:dyDescent="0.25">
      <c r="A47" s="235"/>
      <c r="B47" s="223"/>
      <c r="C47" s="27"/>
      <c r="D47" s="224"/>
      <c r="E47" s="223"/>
      <c r="F47" s="223"/>
      <c r="G47" s="32"/>
      <c r="H47" s="33"/>
      <c r="I47" s="240"/>
      <c r="J47" s="5"/>
    </row>
    <row r="48" spans="1:12" x14ac:dyDescent="0.25">
      <c r="A48" s="225"/>
      <c r="B48" s="226"/>
      <c r="C48" s="26"/>
      <c r="D48" s="236"/>
      <c r="E48" s="223"/>
      <c r="F48" s="234"/>
      <c r="G48" s="382" t="s">
        <v>12</v>
      </c>
      <c r="H48" s="382"/>
      <c r="I48" s="239"/>
      <c r="J48" s="227">
        <f>SUM(D8:D45)</f>
        <v>11277008</v>
      </c>
    </row>
    <row r="49" spans="1:10" x14ac:dyDescent="0.25">
      <c r="A49" s="235"/>
      <c r="B49" s="234"/>
      <c r="C49" s="26"/>
      <c r="D49" s="236"/>
      <c r="E49" s="237"/>
      <c r="F49" s="234"/>
      <c r="G49" s="382" t="s">
        <v>13</v>
      </c>
      <c r="H49" s="382"/>
      <c r="I49" s="239"/>
      <c r="J49" s="227">
        <f>SUM(G8:G45)</f>
        <v>294263</v>
      </c>
    </row>
    <row r="50" spans="1:10" x14ac:dyDescent="0.25">
      <c r="A50" s="228"/>
      <c r="B50" s="237"/>
      <c r="C50" s="26"/>
      <c r="D50" s="236"/>
      <c r="E50" s="237"/>
      <c r="F50" s="234"/>
      <c r="G50" s="382" t="s">
        <v>14</v>
      </c>
      <c r="H50" s="382"/>
      <c r="I50" s="41"/>
      <c r="J50" s="229">
        <f>J48-J49</f>
        <v>10982745</v>
      </c>
    </row>
    <row r="51" spans="1:10" x14ac:dyDescent="0.25">
      <c r="A51" s="235"/>
      <c r="B51" s="230"/>
      <c r="C51" s="26"/>
      <c r="D51" s="231"/>
      <c r="E51" s="237"/>
      <c r="F51" s="234"/>
      <c r="G51" s="382" t="s">
        <v>15</v>
      </c>
      <c r="H51" s="382"/>
      <c r="I51" s="239"/>
      <c r="J51" s="227">
        <f>SUM(H8:H46)</f>
        <v>0</v>
      </c>
    </row>
    <row r="52" spans="1:10" x14ac:dyDescent="0.25">
      <c r="A52" s="235"/>
      <c r="B52" s="230"/>
      <c r="C52" s="26"/>
      <c r="D52" s="231"/>
      <c r="E52" s="237"/>
      <c r="F52" s="234"/>
      <c r="G52" s="382" t="s">
        <v>16</v>
      </c>
      <c r="H52" s="382"/>
      <c r="I52" s="239"/>
      <c r="J52" s="227">
        <f>J50+J51</f>
        <v>10982745</v>
      </c>
    </row>
    <row r="53" spans="1:10" x14ac:dyDescent="0.25">
      <c r="A53" s="235"/>
      <c r="B53" s="230"/>
      <c r="C53" s="26"/>
      <c r="D53" s="231"/>
      <c r="E53" s="237"/>
      <c r="F53" s="234"/>
      <c r="G53" s="382" t="s">
        <v>5</v>
      </c>
      <c r="H53" s="382"/>
      <c r="I53" s="239"/>
      <c r="J53" s="227">
        <f>SUM(I8:I46)</f>
        <v>10124369</v>
      </c>
    </row>
    <row r="54" spans="1:10" x14ac:dyDescent="0.25">
      <c r="A54" s="235"/>
      <c r="B54" s="230"/>
      <c r="C54" s="26"/>
      <c r="D54" s="231"/>
      <c r="E54" s="237"/>
      <c r="F54" s="234"/>
      <c r="G54" s="382" t="s">
        <v>32</v>
      </c>
      <c r="H54" s="382"/>
      <c r="I54" s="240" t="str">
        <f>IF(J54&gt;0,"SALDO",IF(J54&lt;0,"PIUTANG",IF(J54=0,"LUNAS")))</f>
        <v>PIUTANG</v>
      </c>
      <c r="J54" s="227">
        <f>J53-J52</f>
        <v>-858376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4:H54"/>
    <mergeCell ref="G48:H48"/>
    <mergeCell ref="G49:H49"/>
    <mergeCell ref="G50:H50"/>
    <mergeCell ref="G51:H51"/>
    <mergeCell ref="G52:H52"/>
    <mergeCell ref="G53:H5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72"/>
  <sheetViews>
    <sheetView workbookViewId="0">
      <pane ySplit="7" topLeftCell="A132" activePane="bottomLeft" state="frozen"/>
      <selection pane="bottomLeft" activeCell="G127" sqref="G12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168</v>
      </c>
      <c r="D1" s="20"/>
      <c r="E1" s="20"/>
      <c r="F1" s="383" t="s">
        <v>22</v>
      </c>
      <c r="G1" s="383"/>
      <c r="H1" s="383"/>
      <c r="I1" s="38" t="s">
        <v>88</v>
      </c>
      <c r="J1" s="20"/>
      <c r="L1" s="37">
        <f>SUM(D149:D154)</f>
        <v>4964315</v>
      </c>
      <c r="M1" s="37">
        <v>4964313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83" t="s">
        <v>21</v>
      </c>
      <c r="G2" s="383"/>
      <c r="H2" s="383"/>
      <c r="I2" s="220">
        <f>J166*-1</f>
        <v>0</v>
      </c>
      <c r="J2" s="20"/>
      <c r="L2" s="219">
        <f>SUM(H149:H154)</f>
        <v>194000</v>
      </c>
      <c r="M2" s="219">
        <v>128000</v>
      </c>
      <c r="N2" s="219">
        <f>L2-M2</f>
        <v>66000</v>
      </c>
      <c r="O2" s="37" t="e">
        <f>N2-#REF!</f>
        <v>#REF!</v>
      </c>
    </row>
    <row r="3" spans="1:16" s="233" customFormat="1" x14ac:dyDescent="0.25">
      <c r="A3" s="218" t="s">
        <v>115</v>
      </c>
      <c r="B3" s="218"/>
      <c r="C3" s="221" t="s">
        <v>130</v>
      </c>
      <c r="D3" s="218"/>
      <c r="E3" s="218"/>
      <c r="F3" s="265" t="s">
        <v>117</v>
      </c>
      <c r="G3" s="265"/>
      <c r="H3" s="265" t="s">
        <v>131</v>
      </c>
      <c r="I3" s="278" t="s">
        <v>132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5158315</v>
      </c>
    </row>
    <row r="5" spans="1:16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7"/>
    </row>
    <row r="6" spans="1:16" x14ac:dyDescent="0.25">
      <c r="A6" s="418" t="s">
        <v>2</v>
      </c>
      <c r="B6" s="420" t="s">
        <v>3</v>
      </c>
      <c r="C6" s="421"/>
      <c r="D6" s="421"/>
      <c r="E6" s="421"/>
      <c r="F6" s="421"/>
      <c r="G6" s="422"/>
      <c r="H6" s="423" t="s">
        <v>4</v>
      </c>
      <c r="I6" s="425" t="s">
        <v>5</v>
      </c>
      <c r="J6" s="395" t="s">
        <v>6</v>
      </c>
    </row>
    <row r="7" spans="1:16" x14ac:dyDescent="0.25">
      <c r="A7" s="41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24"/>
      <c r="I7" s="426"/>
      <c r="J7" s="396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35"/>
      <c r="B157" s="234"/>
      <c r="C157" s="240"/>
      <c r="D157" s="236"/>
      <c r="E157" s="237"/>
      <c r="F157" s="234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4"/>
      <c r="B158" s="8" t="s">
        <v>11</v>
      </c>
      <c r="C158" s="77">
        <f>SUM(C8:C157)</f>
        <v>660</v>
      </c>
      <c r="D158" s="9"/>
      <c r="E158" s="223" t="s">
        <v>11</v>
      </c>
      <c r="F158" s="223">
        <f>SUM(F8:F157)</f>
        <v>1</v>
      </c>
      <c r="G158" s="224">
        <f>SUM(G8:G157)</f>
        <v>98525</v>
      </c>
      <c r="H158" s="239"/>
      <c r="I158" s="239"/>
      <c r="J158" s="23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4"/>
      <c r="B159" s="8"/>
      <c r="C159" s="77"/>
      <c r="D159" s="9"/>
      <c r="E159" s="237"/>
      <c r="F159" s="234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10"/>
      <c r="B160" s="11"/>
      <c r="C160" s="40"/>
      <c r="D160" s="6"/>
      <c r="E160" s="8"/>
      <c r="F160" s="234"/>
      <c r="G160" s="382" t="s">
        <v>12</v>
      </c>
      <c r="H160" s="382"/>
      <c r="I160" s="39"/>
      <c r="J160" s="13">
        <f>SUM(D8:D157)</f>
        <v>55212040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4"/>
      <c r="B161" s="3"/>
      <c r="C161" s="40"/>
      <c r="D161" s="6"/>
      <c r="E161" s="8"/>
      <c r="F161" s="234"/>
      <c r="G161" s="382" t="s">
        <v>13</v>
      </c>
      <c r="H161" s="382"/>
      <c r="I161" s="39"/>
      <c r="J161" s="13">
        <f>SUM(G8:G157)</f>
        <v>98525</v>
      </c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14"/>
      <c r="B162" s="7"/>
      <c r="C162" s="40"/>
      <c r="D162" s="6"/>
      <c r="E162" s="7"/>
      <c r="F162" s="234"/>
      <c r="G162" s="382" t="s">
        <v>14</v>
      </c>
      <c r="H162" s="382"/>
      <c r="I162" s="41"/>
      <c r="J162" s="15">
        <f>J160-J161</f>
        <v>55113515</v>
      </c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4"/>
      <c r="B163" s="16"/>
      <c r="C163" s="40"/>
      <c r="D163" s="17"/>
      <c r="E163" s="7"/>
      <c r="F163" s="8"/>
      <c r="G163" s="382" t="s">
        <v>15</v>
      </c>
      <c r="H163" s="382"/>
      <c r="I163" s="39"/>
      <c r="J163" s="13">
        <f>SUM(H8:H159)</f>
        <v>3367500</v>
      </c>
      <c r="K163" s="219"/>
      <c r="L163" s="219"/>
      <c r="M163" s="219"/>
      <c r="N163" s="219"/>
      <c r="O163" s="219"/>
      <c r="P163" s="219"/>
    </row>
    <row r="164" spans="1:16" x14ac:dyDescent="0.25">
      <c r="A164" s="4"/>
      <c r="B164" s="16"/>
      <c r="C164" s="40"/>
      <c r="D164" s="17"/>
      <c r="E164" s="7"/>
      <c r="F164" s="8"/>
      <c r="G164" s="382" t="s">
        <v>16</v>
      </c>
      <c r="H164" s="382"/>
      <c r="I164" s="39"/>
      <c r="J164" s="13">
        <f>J162+J163</f>
        <v>58481015</v>
      </c>
    </row>
    <row r="165" spans="1:16" x14ac:dyDescent="0.25">
      <c r="A165" s="4"/>
      <c r="B165" s="16"/>
      <c r="C165" s="40"/>
      <c r="D165" s="17"/>
      <c r="E165" s="7"/>
      <c r="F165" s="3"/>
      <c r="G165" s="382" t="s">
        <v>5</v>
      </c>
      <c r="H165" s="382"/>
      <c r="I165" s="39"/>
      <c r="J165" s="13">
        <f>SUM(I8:I159)</f>
        <v>58481015</v>
      </c>
    </row>
    <row r="166" spans="1:16" x14ac:dyDescent="0.25">
      <c r="A166" s="4"/>
      <c r="B166" s="16"/>
      <c r="C166" s="40"/>
      <c r="D166" s="17"/>
      <c r="E166" s="7"/>
      <c r="F166" s="3"/>
      <c r="G166" s="382" t="s">
        <v>32</v>
      </c>
      <c r="H166" s="382"/>
      <c r="I166" s="40" t="str">
        <f>IF(J166&gt;0,"SALDO",IF(J166&lt;0,"PIUTANG",IF(J166=0,"LUNAS")))</f>
        <v>LUNAS</v>
      </c>
      <c r="J166" s="13">
        <f>J165-J164</f>
        <v>0</v>
      </c>
    </row>
    <row r="167" spans="1:16" x14ac:dyDescent="0.25">
      <c r="F167" s="37"/>
      <c r="G167" s="37"/>
      <c r="J167" s="37"/>
    </row>
    <row r="168" spans="1:16" x14ac:dyDescent="0.25">
      <c r="C168" s="37"/>
      <c r="D168" s="37"/>
      <c r="F168" s="37"/>
      <c r="G168" s="37"/>
      <c r="J168" s="37"/>
      <c r="L168"/>
      <c r="M168"/>
      <c r="N168"/>
      <c r="O168"/>
      <c r="P168"/>
    </row>
    <row r="169" spans="1:16" x14ac:dyDescent="0.25">
      <c r="C169" s="37"/>
      <c r="D169" s="37"/>
      <c r="F169" s="37"/>
      <c r="G169" s="37"/>
      <c r="J169" s="37"/>
      <c r="L169"/>
      <c r="M169"/>
      <c r="N169"/>
      <c r="O169"/>
      <c r="P169"/>
    </row>
    <row r="170" spans="1:16" x14ac:dyDescent="0.25">
      <c r="C170" s="37"/>
      <c r="D170" s="37"/>
      <c r="F170" s="37"/>
      <c r="G170" s="37"/>
      <c r="J170" s="37"/>
      <c r="L170"/>
      <c r="M170"/>
      <c r="N170"/>
      <c r="O170"/>
      <c r="P170"/>
    </row>
    <row r="171" spans="1:16" x14ac:dyDescent="0.25">
      <c r="C171" s="37"/>
      <c r="D171" s="37"/>
      <c r="F171" s="37"/>
      <c r="G171" s="37"/>
      <c r="J171" s="37"/>
      <c r="L171"/>
      <c r="M171"/>
      <c r="N171"/>
      <c r="O171"/>
      <c r="P171"/>
    </row>
    <row r="172" spans="1:16" x14ac:dyDescent="0.25">
      <c r="C172" s="37"/>
      <c r="D172" s="37"/>
      <c r="L172"/>
      <c r="M172"/>
      <c r="N172"/>
      <c r="O172"/>
      <c r="P172"/>
    </row>
  </sheetData>
  <mergeCells count="15">
    <mergeCell ref="G166:H166"/>
    <mergeCell ref="G160:H160"/>
    <mergeCell ref="G161:H161"/>
    <mergeCell ref="G162:H162"/>
    <mergeCell ref="G163:H163"/>
    <mergeCell ref="G164:H164"/>
    <mergeCell ref="G165:H165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18</vt:i4>
      </vt:variant>
    </vt:vector>
  </HeadingPairs>
  <TitlesOfParts>
    <vt:vector size="63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Anip</vt:lpstr>
      <vt:lpstr>Yanyan</vt:lpstr>
      <vt:lpstr>Agus</vt:lpstr>
      <vt:lpstr>Bentang</vt:lpstr>
      <vt:lpstr>Azalea</vt:lpstr>
      <vt:lpstr>Imas</vt:lpstr>
      <vt:lpstr>Sofya</vt:lpstr>
      <vt:lpstr>Jarkasih</vt:lpstr>
      <vt:lpstr>Bambang</vt:lpstr>
      <vt:lpstr>Laporan</vt:lpstr>
      <vt:lpstr>Sale</vt:lpstr>
      <vt:lpstr>Ghaisan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2018-08-07T03:04:37Z</cp:lastPrinted>
  <dcterms:created xsi:type="dcterms:W3CDTF">2016-05-07T01:49:09Z</dcterms:created>
  <dcterms:modified xsi:type="dcterms:W3CDTF">2018-09-15T10:54:34Z</dcterms:modified>
</cp:coreProperties>
</file>