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Anip" sheetId="35" r:id="rId9"/>
    <sheet name="Yanyan" sheetId="12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Jarkasih" sheetId="19" r:id="rId16"/>
    <sheet name="Bambang" sheetId="30" r:id="rId17"/>
    <sheet name="Laporan" sheetId="15" r:id="rId18"/>
    <sheet name="Sale" sheetId="60" r:id="rId19"/>
    <sheet name="Ghaisan" sheetId="20" r:id="rId20"/>
    <sheet name="PM" sheetId="4" r:id="rId21"/>
    <sheet name="LATIF" sheetId="29" r:id="rId22"/>
    <sheet name="Sheet3" sheetId="5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6">Bambang!$M$41:$P$53</definedName>
    <definedName name="_xlnm.Print_Area" localSheetId="2">Bandros!$A$914:$J$921</definedName>
    <definedName name="_xlnm.Print_Area" localSheetId="11">Bentang!$A$1:$J$50</definedName>
    <definedName name="_xlnm.Print_Area" localSheetId="25">BOJES!$A$1:$J$38</definedName>
    <definedName name="_xlnm.Print_Area" localSheetId="19">Ghaisan!$A$1:$J$126</definedName>
    <definedName name="_xlnm.Print_Area" localSheetId="1">'Indra Fashion'!$A$1:$J$7</definedName>
    <definedName name="_xlnm.Print_Area" localSheetId="15">Jarkasih!$A$1:$J$50</definedName>
    <definedName name="_xlnm.Print_Area" localSheetId="17">Laporan!$A$1:$C$24</definedName>
    <definedName name="_xlnm.Print_Area" localSheetId="20">PM!$A$1:$J$95</definedName>
    <definedName name="_xlnm.Print_Area" localSheetId="18">Sale!$L$60:$M$75</definedName>
    <definedName name="_xlnm.Print_Area" localSheetId="4">'Sale Atlantis'!$L$61:$M$76</definedName>
    <definedName name="_xlnm.Print_Area" localSheetId="42">Sheet2!$A$4:$J$71</definedName>
    <definedName name="_xlnm.Print_Area" localSheetId="22">Sheet3!$A$1:$J$37</definedName>
    <definedName name="_xlnm.Print_Area" localSheetId="40">Sheet5!$A$4:$J$72</definedName>
    <definedName name="_xlnm.Print_Area" localSheetId="0">'Taufik ST'!$A$5:$J$387</definedName>
    <definedName name="_xlnm.Print_Area" localSheetId="28">Widya!$A$1:$J$25</definedName>
  </definedNames>
  <calcPr calcId="144525"/>
</workbook>
</file>

<file path=xl/calcChain.xml><?xml version="1.0" encoding="utf-8"?>
<calcChain xmlns="http://schemas.openxmlformats.org/spreadsheetml/2006/main">
  <c r="L1" i="61" l="1"/>
  <c r="L2" i="58" l="1"/>
  <c r="L1" i="58"/>
  <c r="M2" i="58" l="1"/>
  <c r="M1" i="58"/>
  <c r="L2" i="61" l="1"/>
  <c r="B9" i="15"/>
  <c r="C9" i="15"/>
  <c r="L2" i="2" l="1"/>
  <c r="L1" i="2"/>
  <c r="L2" i="54"/>
  <c r="L1" i="54"/>
  <c r="L678" i="63" l="1"/>
  <c r="L677" i="63"/>
  <c r="J234" i="64"/>
  <c r="J232" i="64"/>
  <c r="J230" i="64"/>
  <c r="J229" i="64"/>
  <c r="G227" i="64"/>
  <c r="F227" i="64"/>
  <c r="C227" i="64"/>
  <c r="J231" i="64" l="1"/>
  <c r="J233" i="64" s="1"/>
  <c r="J235" i="64" s="1"/>
  <c r="I2" i="64" s="1"/>
  <c r="C21" i="15" s="1"/>
  <c r="L679" i="63"/>
  <c r="I235" i="64" l="1"/>
  <c r="J719" i="63" l="1"/>
  <c r="J717" i="63"/>
  <c r="J715" i="63"/>
  <c r="J714" i="63"/>
  <c r="I712" i="63"/>
  <c r="H712" i="63"/>
  <c r="G712" i="63"/>
  <c r="F712" i="63"/>
  <c r="D712" i="63"/>
  <c r="C712" i="63"/>
  <c r="L3" i="63"/>
  <c r="L2" i="63"/>
  <c r="L1" i="63"/>
  <c r="J716" i="63" l="1"/>
  <c r="J718" i="63" s="1"/>
  <c r="J720" i="63" s="1"/>
  <c r="I720" i="63" l="1"/>
  <c r="I2" i="63"/>
  <c r="C7" i="15" s="1"/>
  <c r="L2" i="56" l="1"/>
  <c r="L1" i="56"/>
  <c r="L3" i="56" s="1"/>
  <c r="O1" i="2"/>
  <c r="M3" i="54" l="1"/>
  <c r="J653" i="62"/>
  <c r="J651" i="62"/>
  <c r="J649" i="62"/>
  <c r="J648" i="62"/>
  <c r="I646" i="62"/>
  <c r="H646" i="62"/>
  <c r="G646" i="62"/>
  <c r="F646" i="62"/>
  <c r="D646" i="62"/>
  <c r="C646" i="62"/>
  <c r="L2" i="62"/>
  <c r="L1" i="62"/>
  <c r="L3" i="62" s="1"/>
  <c r="L2" i="60"/>
  <c r="L1" i="60"/>
  <c r="J650" i="62" l="1"/>
  <c r="J652" i="62" s="1"/>
  <c r="J654" i="62" s="1"/>
  <c r="I2" i="62" l="1"/>
  <c r="C20" i="15" s="1"/>
  <c r="I654" i="62"/>
  <c r="M3" i="2" l="1"/>
  <c r="L3" i="61" l="1"/>
  <c r="J65" i="61" l="1"/>
  <c r="J63" i="61"/>
  <c r="J61" i="61"/>
  <c r="J60" i="61"/>
  <c r="F58" i="61"/>
  <c r="C58" i="61"/>
  <c r="J62" i="61" l="1"/>
  <c r="J64" i="61" s="1"/>
  <c r="J66" i="61" s="1"/>
  <c r="I66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L2" i="35"/>
  <c r="L1" i="35"/>
  <c r="I2" i="60" l="1"/>
  <c r="N3" i="57" l="1"/>
  <c r="M2" i="57"/>
  <c r="O2" i="57" s="1"/>
  <c r="M1" i="57"/>
  <c r="M3" i="57" s="1"/>
  <c r="O1" i="57" l="1"/>
  <c r="L2" i="12" l="1"/>
  <c r="L1" i="12"/>
  <c r="J1230" i="58" l="1"/>
  <c r="J1228" i="58"/>
  <c r="J1226" i="58"/>
  <c r="J1225" i="58"/>
  <c r="I1223" i="58"/>
  <c r="H1223" i="58"/>
  <c r="G1223" i="58"/>
  <c r="F1223" i="58"/>
  <c r="D1223" i="58"/>
  <c r="C1223" i="58"/>
  <c r="L666" i="58"/>
  <c r="L665" i="58"/>
  <c r="M3" i="58"/>
  <c r="L3" i="58"/>
  <c r="N3" i="58" l="1"/>
  <c r="J1227" i="58"/>
  <c r="J1229" i="58" s="1"/>
  <c r="J1231" i="58" s="1"/>
  <c r="I1231" i="58" l="1"/>
  <c r="I2" i="58"/>
  <c r="C8" i="15" s="1"/>
  <c r="M66" i="57" l="1"/>
  <c r="M65" i="57"/>
  <c r="M67" i="57" l="1"/>
  <c r="L15" i="2"/>
  <c r="L16" i="2"/>
  <c r="L17" i="2"/>
  <c r="J256" i="57" l="1"/>
  <c r="J254" i="57"/>
  <c r="J252" i="57"/>
  <c r="J251" i="57"/>
  <c r="G249" i="57"/>
  <c r="F249" i="57"/>
  <c r="C249" i="57"/>
  <c r="J253" i="57" l="1"/>
  <c r="J255" i="57" s="1"/>
  <c r="J257" i="57" s="1"/>
  <c r="I257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49" i="55"/>
  <c r="J47" i="55"/>
  <c r="J45" i="55"/>
  <c r="J44" i="55"/>
  <c r="G42" i="55"/>
  <c r="F42" i="55"/>
  <c r="C42" i="55"/>
  <c r="M1" i="56" l="1"/>
  <c r="J46" i="55"/>
  <c r="J48" i="55" s="1"/>
  <c r="J50" i="55" s="1"/>
  <c r="I50" i="55" s="1"/>
  <c r="I2" i="55" l="1"/>
  <c r="I42" i="30" l="1"/>
  <c r="I44" i="30"/>
  <c r="I37" i="18" l="1"/>
  <c r="I39" i="18"/>
  <c r="L3" i="12" l="1"/>
  <c r="B17" i="15" l="1"/>
  <c r="B14" i="15"/>
  <c r="J386" i="54" l="1"/>
  <c r="J384" i="54"/>
  <c r="J382" i="54"/>
  <c r="J381" i="54"/>
  <c r="I379" i="54"/>
  <c r="H379" i="54"/>
  <c r="G379" i="54"/>
  <c r="F379" i="54"/>
  <c r="D379" i="54"/>
  <c r="C379" i="54"/>
  <c r="J383" i="54" l="1"/>
  <c r="J385" i="54" s="1"/>
  <c r="J387" i="54" s="1"/>
  <c r="I2" i="54" s="1"/>
  <c r="C5" i="15" s="1"/>
  <c r="L3" i="54"/>
  <c r="N3" i="54" s="1"/>
  <c r="I387" i="54" l="1"/>
  <c r="J167" i="35" l="1"/>
  <c r="J171" i="35"/>
  <c r="J169" i="35"/>
  <c r="J166" i="35"/>
  <c r="G164" i="35"/>
  <c r="F164" i="35"/>
  <c r="J168" i="35" l="1"/>
  <c r="J170" i="35" s="1"/>
  <c r="J172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164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04" i="2" l="1"/>
  <c r="I199" i="2"/>
  <c r="H199" i="2"/>
  <c r="G199" i="2"/>
  <c r="F199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8" i="12"/>
  <c r="J76" i="12"/>
  <c r="J74" i="12"/>
  <c r="J73" i="12"/>
  <c r="F71" i="12"/>
  <c r="C71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06" i="2"/>
  <c r="J202" i="2"/>
  <c r="J201" i="2"/>
  <c r="D199" i="2"/>
  <c r="C199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03" i="2"/>
  <c r="J205" i="2" s="1"/>
  <c r="J207" i="2" s="1"/>
  <c r="I207" i="2" s="1"/>
  <c r="J55" i="11"/>
  <c r="J57" i="11" s="1"/>
  <c r="J59" i="11" s="1"/>
  <c r="J59" i="34"/>
  <c r="I2" i="21"/>
  <c r="I59" i="21"/>
  <c r="J122" i="20"/>
  <c r="J124" i="20" s="1"/>
  <c r="J126" i="20" s="1"/>
  <c r="I2" i="20" s="1"/>
  <c r="J75" i="12"/>
  <c r="J77" i="12" s="1"/>
  <c r="J79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79" i="12"/>
  <c r="I126" i="20"/>
  <c r="I52" i="18"/>
  <c r="I95" i="4"/>
  <c r="I34" i="32"/>
  <c r="I2" i="32"/>
  <c r="I2" i="6"/>
  <c r="I2" i="17"/>
  <c r="I2" i="16"/>
  <c r="C15" i="15" s="1"/>
  <c r="I25" i="25"/>
  <c r="I172" i="35"/>
  <c r="I2" i="39"/>
  <c r="I164" i="39"/>
  <c r="J3" i="19" l="1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4" authorId="0">
      <text>
        <r>
          <rPr>
            <b/>
            <sz val="9"/>
            <color indexed="81"/>
            <rFont val="Tahoma"/>
            <charset val="1"/>
          </rPr>
          <t>12/09/2018  SA OB SA No Book
pembayaran taufik
DARI TAUFIK HIDAYAT
 0,00  4.971.929,00</t>
        </r>
      </text>
    </comment>
    <comment ref="J365" authorId="0">
      <text>
        <r>
          <rPr>
            <b/>
            <sz val="9"/>
            <color indexed="81"/>
            <rFont val="Tahoma"/>
            <family val="2"/>
          </rPr>
          <t>19/09/18  TRANSFER IBNK TAUFIK HIDAYAT TO ABDUL RAHMAN
  5.055.664,00  84.728.604,00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14/09/18  TRANSFER IBNK INDRA MASTOTI TO ABDUL RAHMAN
  1.253.702,00  80.287.464,00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>22/09/18  TRANSFER IBNK INDRA MASTOTI TO ABDUL RAHMAN
  1.761.375,00  88.951.157,00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  <comment ref="J1121" authorId="0">
      <text>
        <r>
          <rPr>
            <b/>
            <sz val="9"/>
            <color indexed="81"/>
            <rFont val="Tahoma"/>
            <charset val="1"/>
          </rPr>
          <t xml:space="preserve"> PEND
TRSF E-BANKING CR
0809/FTSCY/WS95011
5257701.00
Inficlo Bandros
TIKA KARTIKA SARI
0000
5,257,701.00
CR
210,438,422.99</t>
        </r>
      </text>
    </comment>
    <comment ref="J1127" authorId="0">
      <text>
        <r>
          <rPr>
            <b/>
            <sz val="9"/>
            <color indexed="81"/>
            <rFont val="Tahoma"/>
            <charset val="1"/>
          </rPr>
          <t>PEND
TRSF E-BANKING CR
1009/FTSCY/WS95011
4733138.00
Inficlo Bandros
TIKA KARTIKA SARI
0000
4,733,138.00
CR
227,076,579.99</t>
        </r>
      </text>
    </comment>
    <comment ref="J1134" authorId="0">
      <text>
        <r>
          <rPr>
            <b/>
            <sz val="9"/>
            <color indexed="81"/>
            <rFont val="Tahoma"/>
            <charset val="1"/>
          </rPr>
          <t>PEND
TRSF E-BANKING CR
1109/FTSCY/WS95011
9988651.00
Inficlo Bandros
TIKA KARTIKA SARI
0000
9,988,651.00
CR
240,470,573.99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42" authorId="0">
      <text>
        <r>
          <rPr>
            <b/>
            <sz val="9"/>
            <color indexed="81"/>
            <rFont val="Tahoma"/>
            <charset val="1"/>
          </rPr>
          <t xml:space="preserve"> PEND
TRSF E-BANKING CR
1209/FTSCY/WS95011
4246727.00
Inficlo Bandros
TIKA KARTIKA SARI
0000
4,246,727.00
CR
245,010,689.99</t>
        </r>
      </text>
    </comment>
    <comment ref="J1152" authorId="0">
      <text>
        <r>
          <rPr>
            <b/>
            <sz val="9"/>
            <color indexed="81"/>
            <rFont val="Tahoma"/>
            <charset val="1"/>
          </rPr>
          <t>PEND
TRSF E-BANKING CR
1309/FTSCY/WS95011
6622266.00
Inficlo Bandros
TIKA KARTIKA SARI
0000
6,622,266.00
CR
254,351,245.99</t>
        </r>
      </text>
    </comment>
    <comment ref="J1158" authorId="0">
      <text>
        <r>
          <rPr>
            <b/>
            <sz val="9"/>
            <color indexed="81"/>
            <rFont val="Tahoma"/>
            <charset val="1"/>
          </rPr>
          <t>PEND
TRSF E-BANKING CR
1409/FTSCY/WS95011
3467277.00
Inficlo Bandros
TIKA KARTIKA SARI
0000
3,467,277.00
CR
258,242,936.99</t>
        </r>
      </text>
    </comment>
    <comment ref="J1163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3742289.00
Inficlo Bandros
TIKA KARTIKA SARI
0000
3,742,289.00
CR
264,115,005.99</t>
        </r>
      </text>
    </comment>
    <comment ref="J1168" authorId="0">
      <text>
        <r>
          <rPr>
            <b/>
            <sz val="9"/>
            <color indexed="81"/>
            <rFont val="Tahoma"/>
            <charset val="1"/>
          </rPr>
          <t xml:space="preserve"> PEND
TRSF E-BANKING CR
1709/FTSCY/WS95011
4271226.00
Inficlo Bandros
TIKA KARTIKA SARI
0000
4,271,226.00
CR
179,679,700.99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78" authorId="0">
      <text>
        <r>
          <rPr>
            <b/>
            <sz val="9"/>
            <color indexed="81"/>
            <rFont val="Tahoma"/>
            <charset val="1"/>
          </rPr>
          <t xml:space="preserve"> PEND
TRSF E-BANKING CR
1809/FTSCY/WS95011
8405952.00
Inficlo Bandros
TIKA KARTIKA SARI
0000
8,405,952.00
CR
189,734,091.99</t>
        </r>
      </text>
    </comment>
    <comment ref="J1187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4999666.00
Inficlo Bandros
TIKA KARTIKA SARI
0000
4,999,666.00
CR
200,051,827.99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95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4038303.00
Inficlo Bandros
TIKA KARTIKA SARI
0000
4,038,303.00
CR
204,090,130.99</t>
        </r>
      </text>
    </comment>
    <comment ref="J1206" authorId="0">
      <text>
        <r>
          <rPr>
            <b/>
            <sz val="9"/>
            <color indexed="81"/>
            <rFont val="Tahoma"/>
            <charset val="1"/>
          </rPr>
          <t xml:space="preserve"> PEND
TRSF E-BANKING CR
2109/FTSCY/WS95011
4705579.00
INFICLO BANDROS
TIKA KARTIKA SARI
0000
4,705,579.00
CR
212,864,712.99</t>
        </r>
      </text>
    </comment>
    <comment ref="J1213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3263753.00
Inficlo Bandros
TIKA KARTIKA SARI
0000
3,263,753.00
CR
217,554,216.99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1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PEND
TRSF E-BANKING CR
0809/FTSCY/WS95011
6925280.00
Transfer
Inficlo-Blackkelly
WAHYUNI
0000
6,925,280.00
CR
217,821,277.99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3814827.00
Transfer
Inficlo/Blackkelly
WAHYUNI
0000
3,814,827.00
CR
272,076,484.99</t>
        </r>
      </text>
    </comment>
    <comment ref="J242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2096765.00
Transfer
INF-BCL
WAHYUNI
0000
2,096,765.00
CR
219,650,981.99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0809/FTSCY/WS95011
386370.00
Transfer
INF-BCL Sale
WAHYUNI
0000
386,370.00
CR
218,207,647.99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216585.00
Transfer
INF/BCL Sale
WAHYUNI
0000
216,585.00
CR
272,293,069.99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237780.00
Transfer
INF/BCL Sale
WAHYUNI
0000
237,780.00
CR
219,888,761.99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PEND
TRSF E-BANKING CR
09/08 95031
YUAN PERDANA
0000
965,038.00
CR
219,172,685.99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09/15 95031
PELUNASAN KREDIT I
NFICLO BLACKK
YUAN PERDANA
0000
3,441,902.00
CR
267,556,907.99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09/19 95031
PELUNASAN KREDIT I
NFCL,BLCKLLY
YUAN PERDANA
0000
2,071,652.00
CR
192,854,995.99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09/22 95031
PELUNASAN KREDIT I
NFICLO,BCLLY
YUAN PERDANA
0000
941,939.00
CR
220,830,700.99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</commentList>
</comments>
</file>

<file path=xl/sharedStrings.xml><?xml version="1.0" encoding="utf-8"?>
<sst xmlns="http://schemas.openxmlformats.org/spreadsheetml/2006/main" count="2291" uniqueCount="217">
  <si>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</si>
  <si>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</si>
  <si>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</si>
  <si>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</si>
  <si>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</si>
  <si>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</si>
  <si>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</si>
  <si>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</si>
  <si>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</si>
  <si>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</si>
  <si>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</si>
  <si>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</si>
  <si>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</si>
  <si>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</si>
  <si>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</si>
  <si>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</si>
  <si>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</si>
  <si>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</si>
  <si>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</si>
  <si>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</si>
  <si>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</si>
  <si>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</si>
  <si>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</si>
  <si>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</si>
  <si>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</si>
  <si>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</si>
  <si>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</si>
  <si>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</si>
  <si>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</si>
  <si>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</si>
  <si>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</si>
  <si>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</si>
  <si>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</si>
  <si>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</si>
  <si>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</si>
  <si>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</si>
  <si>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</si>
  <si>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</si>
  <si>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</si>
  <si>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</si>
  <si>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</si>
  <si>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</si>
  <si>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</si>
  <si>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</si>
  <si>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</si>
  <si>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</si>
  <si>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</si>
  <si>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</si>
  <si>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</si>
  <si>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</si>
  <si>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</si>
  <si>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</si>
  <si>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</si>
  <si>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</si>
  <si>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</si>
  <si>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</si>
  <si>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</si>
  <si>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</si>
  <si>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</si>
  <si>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</si>
  <si>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</si>
  <si>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</si>
  <si>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</si>
  <si>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</si>
  <si>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</si>
  <si>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</si>
  <si>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</si>
  <si>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</si>
  <si>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</si>
  <si>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</si>
  <si>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</si>
  <si>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</si>
  <si>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</si>
  <si>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</si>
  <si>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</si>
  <si>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</si>
  <si>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</si>
  <si>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</si>
  <si>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</si>
  <si>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</si>
  <si>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</si>
  <si>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</si>
  <si>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</si>
  <si>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</si>
  <si>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</si>
  <si>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</si>
  <si>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</si>
  <si>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</si>
  <si>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</si>
  <si>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</si>
  <si>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</si>
  <si>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</si>
  <si>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</si>
  <si>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</si>
  <si>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</si>
  <si>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</si>
  <si>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</si>
  <si>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</si>
  <si>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</si>
  <si>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</si>
  <si>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</si>
  <si>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</si>
  <si>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</si>
  <si>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</si>
  <si>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</si>
  <si>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</si>
  <si>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</si>
  <si>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</si>
  <si>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</si>
  <si>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</si>
  <si>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</si>
  <si>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</si>
  <si>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</si>
  <si>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</si>
  <si>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</si>
  <si>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</si>
  <si>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</si>
  <si>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</si>
  <si>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</si>
  <si>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</si>
  <si>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</si>
  <si>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</si>
  <si>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</si>
  <si>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</si>
  <si>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</si>
  <si>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</si>
  <si>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</si>
  <si>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</si>
  <si>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</si>
  <si>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</si>
  <si>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</si>
  <si>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</si>
  <si>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</si>
  <si>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</si>
  <si>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</si>
  <si>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</si>
  <si>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</si>
  <si>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</si>
  <si>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</si>
  <si>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</si>
  <si>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</si>
  <si>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</si>
  <si>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</si>
  <si>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</si>
  <si>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</si>
  <si>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</si>
  <si>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</si>
  <si>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</si>
  <si>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</si>
  <si>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</si>
  <si>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</si>
  <si>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</si>
  <si>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</si>
  <si>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</si>
  <si>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</si>
  <si>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</si>
  <si>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</si>
  <si>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</si>
  <si>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</si>
  <si>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</si>
  <si>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</si>
  <si>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</si>
  <si>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</si>
  <si>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</si>
  <si>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</si>
  <si>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</si>
  <si>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</si>
  <si>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</si>
  <si>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</si>
  <si>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</si>
  <si>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</si>
  <si>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</si>
  <si>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</si>
  <si>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</si>
  <si>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</si>
  <si>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</si>
  <si>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</si>
  <si>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</si>
  <si>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</si>
  <si>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</si>
  <si>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</si>
  <si>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</si>
  <si>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</si>
  <si>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</si>
  <si>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</si>
  <si>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</si>
  <si>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</si>
  <si>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</si>
  <si>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</si>
  <si>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</si>
  <si>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</si>
  <si>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</si>
  <si>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</si>
  <si>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</si>
  <si>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</si>
  <si>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</si>
  <si>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</si>
  <si>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</si>
  <si>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</si>
  <si>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</si>
  <si>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</si>
  <si>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</si>
  <si>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</si>
  <si>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</si>
  <si>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</si>
  <si>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</si>
  <si>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</si>
  <si>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</si>
  <si>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</si>
  <si>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</si>
  <si>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</si>
  <si>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</si>
  <si>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</si>
  <si>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</si>
  <si>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</si>
  <si>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</si>
  <si>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R18000013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</si>
</sst>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70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87"/>
  <sheetViews>
    <sheetView zoomScale="85" zoomScaleNormal="85" workbookViewId="0">
      <pane ySplit="7" topLeftCell="A364" activePane="bottomLeft" state="frozen"/>
      <selection pane="bottomLeft" activeCell="B377" sqref="B37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98" t="s">
        <v>22</v>
      </c>
      <c r="G1" s="398"/>
      <c r="H1" s="398"/>
      <c r="I1" s="220" t="s">
        <v>20</v>
      </c>
      <c r="J1" s="218"/>
      <c r="L1" s="275">
        <f>SUM(D355:D365)</f>
        <v>5549428</v>
      </c>
      <c r="M1" s="238">
        <v>5485813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98" t="s">
        <v>21</v>
      </c>
      <c r="G2" s="398"/>
      <c r="H2" s="398"/>
      <c r="I2" s="220">
        <f>J387*-1</f>
        <v>4551225</v>
      </c>
      <c r="J2" s="218"/>
      <c r="L2" s="276">
        <f>SUM(G355:G365)</f>
        <v>493764</v>
      </c>
      <c r="M2" s="238">
        <v>655638</v>
      </c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5055664</v>
      </c>
      <c r="M3" s="238">
        <f>M1-M2</f>
        <v>4830175</v>
      </c>
      <c r="N3" s="238">
        <f>L3+M3</f>
        <v>9885839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99" t="s">
        <v>60</v>
      </c>
      <c r="B5" s="399"/>
      <c r="C5" s="399"/>
      <c r="D5" s="399"/>
      <c r="E5" s="399"/>
      <c r="F5" s="399"/>
      <c r="G5" s="399"/>
      <c r="H5" s="399"/>
      <c r="I5" s="399"/>
      <c r="J5" s="399"/>
      <c r="L5" s="274"/>
      <c r="M5" s="238"/>
      <c r="N5" s="238"/>
      <c r="O5" s="238"/>
    </row>
    <row r="6" spans="1:15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02" t="s">
        <v>5</v>
      </c>
      <c r="J6" s="403" t="s">
        <v>6</v>
      </c>
    </row>
    <row r="7" spans="1:15" x14ac:dyDescent="0.25">
      <c r="A7" s="400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401"/>
      <c r="I7" s="402"/>
      <c r="J7" s="403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41">
        <v>43346</v>
      </c>
      <c r="B343" s="242">
        <v>180173895</v>
      </c>
      <c r="C343" s="106">
        <v>7</v>
      </c>
      <c r="D343" s="246">
        <v>714438</v>
      </c>
      <c r="E343" s="244">
        <v>180045109</v>
      </c>
      <c r="F343" s="247">
        <v>1</v>
      </c>
      <c r="G343" s="246">
        <v>92050</v>
      </c>
      <c r="H343" s="244"/>
      <c r="I343" s="245"/>
      <c r="J343" s="246"/>
    </row>
    <row r="344" spans="1:10" ht="15.75" customHeight="1" x14ac:dyDescent="0.25">
      <c r="A344" s="241">
        <v>43346</v>
      </c>
      <c r="B344" s="242">
        <v>180173945</v>
      </c>
      <c r="C344" s="106">
        <v>4</v>
      </c>
      <c r="D344" s="246">
        <v>376775</v>
      </c>
      <c r="E344" s="244"/>
      <c r="F344" s="247"/>
      <c r="G344" s="246"/>
      <c r="H344" s="244"/>
      <c r="I344" s="245"/>
      <c r="J344" s="246"/>
    </row>
    <row r="345" spans="1:10" ht="15.75" customHeight="1" x14ac:dyDescent="0.25">
      <c r="A345" s="241">
        <v>43347</v>
      </c>
      <c r="B345" s="242">
        <v>180173990</v>
      </c>
      <c r="C345" s="106">
        <v>8</v>
      </c>
      <c r="D345" s="246">
        <v>831163</v>
      </c>
      <c r="E345" s="244">
        <v>180045126</v>
      </c>
      <c r="F345" s="247">
        <v>2</v>
      </c>
      <c r="G345" s="246">
        <v>223038</v>
      </c>
      <c r="H345" s="244"/>
      <c r="I345" s="245"/>
      <c r="J345" s="246"/>
    </row>
    <row r="346" spans="1:10" ht="15.75" customHeight="1" x14ac:dyDescent="0.25">
      <c r="A346" s="241">
        <v>43347</v>
      </c>
      <c r="B346" s="242">
        <v>180174030</v>
      </c>
      <c r="C346" s="106">
        <v>2</v>
      </c>
      <c r="D346" s="246">
        <v>164675</v>
      </c>
      <c r="E346" s="244"/>
      <c r="F346" s="247"/>
      <c r="G346" s="246"/>
      <c r="H346" s="244"/>
      <c r="I346" s="245"/>
      <c r="J346" s="246"/>
    </row>
    <row r="347" spans="1:10" ht="15.75" customHeight="1" x14ac:dyDescent="0.25">
      <c r="A347" s="241">
        <v>43348</v>
      </c>
      <c r="B347" s="242">
        <v>180174102</v>
      </c>
      <c r="C347" s="106">
        <v>7</v>
      </c>
      <c r="D347" s="246">
        <v>818213</v>
      </c>
      <c r="E347" s="244"/>
      <c r="F347" s="247"/>
      <c r="G347" s="246"/>
      <c r="H347" s="244"/>
      <c r="I347" s="245"/>
      <c r="J347" s="246"/>
    </row>
    <row r="348" spans="1:10" ht="15.75" customHeight="1" x14ac:dyDescent="0.25">
      <c r="A348" s="241">
        <v>43348</v>
      </c>
      <c r="B348" s="242">
        <v>180174128</v>
      </c>
      <c r="C348" s="106">
        <v>1</v>
      </c>
      <c r="D348" s="246">
        <v>97038</v>
      </c>
      <c r="E348" s="244"/>
      <c r="F348" s="247"/>
      <c r="G348" s="246"/>
      <c r="H348" s="244"/>
      <c r="I348" s="245"/>
      <c r="J348" s="246"/>
    </row>
    <row r="349" spans="1:10" ht="15.75" customHeight="1" x14ac:dyDescent="0.25">
      <c r="A349" s="241">
        <v>43349</v>
      </c>
      <c r="B349" s="242">
        <v>180174183</v>
      </c>
      <c r="C349" s="106">
        <v>6</v>
      </c>
      <c r="D349" s="246">
        <v>637000</v>
      </c>
      <c r="E349" s="244">
        <v>180045164</v>
      </c>
      <c r="F349" s="247">
        <v>1</v>
      </c>
      <c r="G349" s="246">
        <v>69300</v>
      </c>
      <c r="H349" s="244"/>
      <c r="I349" s="245"/>
      <c r="J349" s="246"/>
    </row>
    <row r="350" spans="1:10" ht="15.75" customHeight="1" x14ac:dyDescent="0.25">
      <c r="A350" s="241">
        <v>43349</v>
      </c>
      <c r="B350" s="242">
        <v>180174225</v>
      </c>
      <c r="C350" s="106">
        <v>4</v>
      </c>
      <c r="D350" s="246">
        <v>440213</v>
      </c>
      <c r="E350" s="244"/>
      <c r="F350" s="247"/>
      <c r="G350" s="246"/>
      <c r="H350" s="244"/>
      <c r="I350" s="245"/>
      <c r="J350" s="246"/>
    </row>
    <row r="351" spans="1:10" ht="15.75" customHeight="1" x14ac:dyDescent="0.25">
      <c r="A351" s="241">
        <v>43350</v>
      </c>
      <c r="B351" s="242">
        <v>180174277</v>
      </c>
      <c r="C351" s="106">
        <v>14</v>
      </c>
      <c r="D351" s="246">
        <v>1298413</v>
      </c>
      <c r="E351" s="244">
        <v>180045172</v>
      </c>
      <c r="F351" s="247">
        <v>3</v>
      </c>
      <c r="G351" s="246">
        <v>271250</v>
      </c>
      <c r="H351" s="244"/>
      <c r="I351" s="245"/>
      <c r="J351" s="246"/>
    </row>
    <row r="352" spans="1:10" ht="15.75" customHeight="1" x14ac:dyDescent="0.25">
      <c r="A352" s="241">
        <v>43350</v>
      </c>
      <c r="B352" s="242">
        <v>180174319</v>
      </c>
      <c r="C352" s="106">
        <v>1</v>
      </c>
      <c r="D352" s="246">
        <v>107888</v>
      </c>
      <c r="E352" s="244"/>
      <c r="F352" s="247"/>
      <c r="G352" s="246"/>
      <c r="H352" s="244"/>
      <c r="I352" s="245"/>
      <c r="J352" s="246"/>
    </row>
    <row r="353" spans="1:10" ht="15.75" customHeight="1" x14ac:dyDescent="0.25">
      <c r="A353" s="241">
        <v>43351</v>
      </c>
      <c r="B353" s="242">
        <v>180174347</v>
      </c>
      <c r="C353" s="106">
        <v>1</v>
      </c>
      <c r="D353" s="246">
        <v>115063</v>
      </c>
      <c r="E353" s="244">
        <v>180045186</v>
      </c>
      <c r="F353" s="247">
        <v>1</v>
      </c>
      <c r="G353" s="246">
        <v>99050</v>
      </c>
      <c r="H353" s="244"/>
      <c r="I353" s="245"/>
      <c r="J353" s="246"/>
    </row>
    <row r="354" spans="1:10" ht="15.75" customHeight="1" x14ac:dyDescent="0.25">
      <c r="A354" s="241">
        <v>43351</v>
      </c>
      <c r="B354" s="242">
        <v>180174373</v>
      </c>
      <c r="C354" s="106">
        <v>1</v>
      </c>
      <c r="D354" s="246">
        <v>125738</v>
      </c>
      <c r="E354" s="244"/>
      <c r="F354" s="247"/>
      <c r="G354" s="246"/>
      <c r="H354" s="244"/>
      <c r="I354" s="245">
        <v>4971929</v>
      </c>
      <c r="J354" s="246" t="s">
        <v>17</v>
      </c>
    </row>
    <row r="355" spans="1:10" ht="15.75" customHeight="1" x14ac:dyDescent="0.25">
      <c r="A355" s="241">
        <v>43353</v>
      </c>
      <c r="B355" s="242">
        <v>180174511</v>
      </c>
      <c r="C355" s="106">
        <v>6</v>
      </c>
      <c r="D355" s="246">
        <v>545913</v>
      </c>
      <c r="E355" s="244"/>
      <c r="F355" s="247"/>
      <c r="G355" s="246"/>
      <c r="H355" s="244"/>
      <c r="I355" s="245"/>
      <c r="J355" s="246"/>
    </row>
    <row r="356" spans="1:10" ht="15.75" customHeight="1" x14ac:dyDescent="0.25">
      <c r="A356" s="241">
        <v>43353</v>
      </c>
      <c r="B356" s="242">
        <v>180174558</v>
      </c>
      <c r="C356" s="106">
        <v>1</v>
      </c>
      <c r="D356" s="246">
        <v>142888</v>
      </c>
      <c r="E356" s="244"/>
      <c r="F356" s="247"/>
      <c r="G356" s="246"/>
      <c r="H356" s="244"/>
      <c r="I356" s="245"/>
      <c r="J356" s="246"/>
    </row>
    <row r="357" spans="1:10" ht="15.75" customHeight="1" x14ac:dyDescent="0.25">
      <c r="A357" s="241">
        <v>43355</v>
      </c>
      <c r="B357" s="242">
        <v>180174665</v>
      </c>
      <c r="C357" s="106">
        <v>11</v>
      </c>
      <c r="D357" s="246">
        <v>1286863</v>
      </c>
      <c r="E357" s="244">
        <v>180045246</v>
      </c>
      <c r="F357" s="247">
        <v>1</v>
      </c>
      <c r="G357" s="246">
        <v>84088</v>
      </c>
      <c r="H357" s="244"/>
      <c r="I357" s="245"/>
      <c r="J357" s="246"/>
    </row>
    <row r="358" spans="1:10" ht="15.75" customHeight="1" x14ac:dyDescent="0.25">
      <c r="A358" s="241">
        <v>43355</v>
      </c>
      <c r="B358" s="242">
        <v>180174723</v>
      </c>
      <c r="C358" s="106">
        <v>5</v>
      </c>
      <c r="D358" s="246">
        <v>425250</v>
      </c>
      <c r="E358" s="244"/>
      <c r="F358" s="247"/>
      <c r="G358" s="246"/>
      <c r="H358" s="244"/>
      <c r="I358" s="245"/>
      <c r="J358" s="246"/>
    </row>
    <row r="359" spans="1:10" ht="15.75" customHeight="1" x14ac:dyDescent="0.25">
      <c r="A359" s="241">
        <v>43356</v>
      </c>
      <c r="B359" s="242">
        <v>180174759</v>
      </c>
      <c r="C359" s="106">
        <v>11</v>
      </c>
      <c r="D359" s="246">
        <v>1076863</v>
      </c>
      <c r="E359" s="244">
        <v>180045262</v>
      </c>
      <c r="F359" s="247">
        <v>1</v>
      </c>
      <c r="G359" s="246">
        <v>93013</v>
      </c>
      <c r="H359" s="244"/>
      <c r="I359" s="245"/>
      <c r="J359" s="246"/>
    </row>
    <row r="360" spans="1:10" ht="15.75" customHeight="1" x14ac:dyDescent="0.25">
      <c r="A360" s="241">
        <v>43356</v>
      </c>
      <c r="B360" s="242">
        <v>180174788</v>
      </c>
      <c r="C360" s="106">
        <v>1</v>
      </c>
      <c r="D360" s="246">
        <v>91700</v>
      </c>
      <c r="E360" s="244"/>
      <c r="F360" s="247"/>
      <c r="G360" s="246"/>
      <c r="H360" s="244"/>
      <c r="I360" s="245"/>
      <c r="J360" s="246"/>
    </row>
    <row r="361" spans="1:10" ht="15.75" customHeight="1" x14ac:dyDescent="0.25">
      <c r="A361" s="241">
        <v>43357</v>
      </c>
      <c r="B361" s="242">
        <v>180174857</v>
      </c>
      <c r="C361" s="106">
        <v>10</v>
      </c>
      <c r="D361" s="246">
        <v>981925</v>
      </c>
      <c r="E361" s="244">
        <v>180045276</v>
      </c>
      <c r="F361" s="247">
        <v>2</v>
      </c>
      <c r="G361" s="246">
        <v>219100</v>
      </c>
      <c r="H361" s="244"/>
      <c r="I361" s="245"/>
      <c r="J361" s="246"/>
    </row>
    <row r="362" spans="1:10" ht="15.75" customHeight="1" x14ac:dyDescent="0.25">
      <c r="A362" s="241">
        <v>43357</v>
      </c>
      <c r="B362" s="242">
        <v>180174883</v>
      </c>
      <c r="C362" s="106">
        <v>2</v>
      </c>
      <c r="D362" s="246">
        <v>217350</v>
      </c>
      <c r="E362" s="244"/>
      <c r="F362" s="247"/>
      <c r="G362" s="246"/>
      <c r="H362" s="244"/>
      <c r="I362" s="245"/>
      <c r="J362" s="246"/>
    </row>
    <row r="363" spans="1:10" ht="15.75" customHeight="1" x14ac:dyDescent="0.25">
      <c r="A363" s="241">
        <v>43357</v>
      </c>
      <c r="B363" s="242">
        <v>180174884</v>
      </c>
      <c r="C363" s="106">
        <v>1</v>
      </c>
      <c r="D363" s="246">
        <v>86013</v>
      </c>
      <c r="E363" s="244"/>
      <c r="F363" s="247"/>
      <c r="G363" s="246"/>
      <c r="H363" s="244"/>
      <c r="I363" s="245"/>
      <c r="J363" s="246"/>
    </row>
    <row r="364" spans="1:10" ht="15.75" customHeight="1" x14ac:dyDescent="0.25">
      <c r="A364" s="241">
        <v>43358</v>
      </c>
      <c r="B364" s="242">
        <v>180174938</v>
      </c>
      <c r="C364" s="106">
        <v>6</v>
      </c>
      <c r="D364" s="246">
        <v>598938</v>
      </c>
      <c r="E364" s="244">
        <v>180045293</v>
      </c>
      <c r="F364" s="247">
        <v>1</v>
      </c>
      <c r="G364" s="246">
        <v>97563</v>
      </c>
      <c r="H364" s="244"/>
      <c r="I364" s="245"/>
      <c r="J364" s="246"/>
    </row>
    <row r="365" spans="1:10" ht="15.75" customHeight="1" x14ac:dyDescent="0.25">
      <c r="A365" s="241">
        <v>43358</v>
      </c>
      <c r="B365" s="242">
        <v>180174969</v>
      </c>
      <c r="C365" s="106">
        <v>1</v>
      </c>
      <c r="D365" s="246">
        <v>95725</v>
      </c>
      <c r="E365" s="244"/>
      <c r="F365" s="247"/>
      <c r="G365" s="246"/>
      <c r="H365" s="244"/>
      <c r="I365" s="245">
        <v>5055664</v>
      </c>
      <c r="J365" s="246" t="s">
        <v>17</v>
      </c>
    </row>
    <row r="366" spans="1:10" ht="15.75" customHeight="1" x14ac:dyDescent="0.25">
      <c r="A366" s="210">
        <v>43360</v>
      </c>
      <c r="B366" s="115">
        <v>180175097</v>
      </c>
      <c r="C366" s="306">
        <v>5</v>
      </c>
      <c r="D366" s="117">
        <v>431463</v>
      </c>
      <c r="E366" s="118">
        <v>180045321</v>
      </c>
      <c r="F366" s="120">
        <v>3</v>
      </c>
      <c r="G366" s="117">
        <v>249638</v>
      </c>
      <c r="H366" s="118"/>
      <c r="I366" s="213"/>
      <c r="J366" s="117"/>
    </row>
    <row r="367" spans="1:10" ht="15.75" customHeight="1" x14ac:dyDescent="0.25">
      <c r="A367" s="210">
        <v>43360</v>
      </c>
      <c r="B367" s="115">
        <v>180175119</v>
      </c>
      <c r="C367" s="306">
        <v>1</v>
      </c>
      <c r="D367" s="117">
        <v>110075</v>
      </c>
      <c r="E367" s="118"/>
      <c r="F367" s="120"/>
      <c r="G367" s="117"/>
      <c r="H367" s="118"/>
      <c r="I367" s="213"/>
      <c r="J367" s="117"/>
    </row>
    <row r="368" spans="1:10" ht="15.75" customHeight="1" x14ac:dyDescent="0.25">
      <c r="A368" s="210">
        <v>43361</v>
      </c>
      <c r="B368" s="115">
        <v>180175182</v>
      </c>
      <c r="C368" s="306">
        <v>4</v>
      </c>
      <c r="D368" s="117">
        <v>403550</v>
      </c>
      <c r="E368" s="118"/>
      <c r="F368" s="120"/>
      <c r="G368" s="117"/>
      <c r="H368" s="118"/>
      <c r="I368" s="213"/>
      <c r="J368" s="117"/>
    </row>
    <row r="369" spans="1:10" ht="15.75" customHeight="1" x14ac:dyDescent="0.25">
      <c r="A369" s="210">
        <v>43361</v>
      </c>
      <c r="B369" s="115">
        <v>180175220</v>
      </c>
      <c r="C369" s="306">
        <v>2</v>
      </c>
      <c r="D369" s="117">
        <v>213238</v>
      </c>
      <c r="E369" s="118"/>
      <c r="F369" s="120"/>
      <c r="G369" s="117"/>
      <c r="H369" s="118"/>
      <c r="I369" s="213"/>
      <c r="J369" s="117"/>
    </row>
    <row r="370" spans="1:10" ht="15.75" customHeight="1" x14ac:dyDescent="0.25">
      <c r="A370" s="210">
        <v>43362</v>
      </c>
      <c r="B370" s="115">
        <v>180175256</v>
      </c>
      <c r="C370" s="306">
        <v>8</v>
      </c>
      <c r="D370" s="117">
        <v>826875</v>
      </c>
      <c r="E370" s="118">
        <v>180045356</v>
      </c>
      <c r="F370" s="120">
        <v>2</v>
      </c>
      <c r="G370" s="117">
        <v>181738</v>
      </c>
      <c r="H370" s="118"/>
      <c r="I370" s="213"/>
      <c r="J370" s="117"/>
    </row>
    <row r="371" spans="1:10" ht="15.75" customHeight="1" x14ac:dyDescent="0.25">
      <c r="A371" s="210">
        <v>43362</v>
      </c>
      <c r="B371" s="115">
        <v>180175292</v>
      </c>
      <c r="C371" s="306">
        <v>2</v>
      </c>
      <c r="D371" s="117">
        <v>186025</v>
      </c>
      <c r="E371" s="118"/>
      <c r="F371" s="120"/>
      <c r="G371" s="117"/>
      <c r="H371" s="118"/>
      <c r="I371" s="213"/>
      <c r="J371" s="117"/>
    </row>
    <row r="372" spans="1:10" ht="15.75" customHeight="1" x14ac:dyDescent="0.25">
      <c r="A372" s="210">
        <v>43363</v>
      </c>
      <c r="B372" s="115">
        <v>180175353</v>
      </c>
      <c r="C372" s="306">
        <v>13</v>
      </c>
      <c r="D372" s="117">
        <v>1220625</v>
      </c>
      <c r="E372" s="118">
        <v>180045374</v>
      </c>
      <c r="F372" s="120">
        <v>1</v>
      </c>
      <c r="G372" s="117">
        <v>93013</v>
      </c>
      <c r="H372" s="118"/>
      <c r="I372" s="213"/>
      <c r="J372" s="117"/>
    </row>
    <row r="373" spans="1:10" ht="15.75" customHeight="1" x14ac:dyDescent="0.25">
      <c r="A373" s="210">
        <v>43363</v>
      </c>
      <c r="B373" s="115">
        <v>180175393</v>
      </c>
      <c r="C373" s="306">
        <v>9</v>
      </c>
      <c r="D373" s="117">
        <v>785050</v>
      </c>
      <c r="E373" s="118"/>
      <c r="F373" s="120"/>
      <c r="G373" s="117"/>
      <c r="H373" s="118"/>
      <c r="I373" s="213"/>
      <c r="J373" s="117"/>
    </row>
    <row r="374" spans="1:10" ht="15.75" customHeight="1" x14ac:dyDescent="0.25">
      <c r="A374" s="210">
        <v>43364</v>
      </c>
      <c r="B374" s="115">
        <v>180175428</v>
      </c>
      <c r="C374" s="306">
        <v>6</v>
      </c>
      <c r="D374" s="117">
        <v>523250</v>
      </c>
      <c r="E374" s="118">
        <v>180045385</v>
      </c>
      <c r="F374" s="120">
        <v>4</v>
      </c>
      <c r="G374" s="117">
        <v>426038</v>
      </c>
      <c r="H374" s="118"/>
      <c r="I374" s="213"/>
      <c r="J374" s="117"/>
    </row>
    <row r="375" spans="1:10" ht="15.75" customHeight="1" x14ac:dyDescent="0.25">
      <c r="A375" s="210">
        <v>43364</v>
      </c>
      <c r="B375" s="115">
        <v>180175455</v>
      </c>
      <c r="C375" s="306">
        <v>3</v>
      </c>
      <c r="D375" s="117">
        <v>324888</v>
      </c>
      <c r="E375" s="118"/>
      <c r="F375" s="120"/>
      <c r="G375" s="117"/>
      <c r="H375" s="118"/>
      <c r="I375" s="213"/>
      <c r="J375" s="117"/>
    </row>
    <row r="376" spans="1:10" ht="15.75" customHeight="1" x14ac:dyDescent="0.25">
      <c r="A376" s="98">
        <v>43365</v>
      </c>
      <c r="B376" s="99">
        <v>180175496</v>
      </c>
      <c r="C376" s="100">
        <v>7</v>
      </c>
      <c r="D376" s="34">
        <v>530338</v>
      </c>
      <c r="E376" s="118">
        <v>180045400</v>
      </c>
      <c r="F376" s="120">
        <v>2</v>
      </c>
      <c r="G376" s="117">
        <v>158025</v>
      </c>
      <c r="H376" s="118"/>
      <c r="I376" s="213"/>
      <c r="J376" s="117"/>
    </row>
    <row r="377" spans="1:10" ht="15.75" customHeight="1" x14ac:dyDescent="0.25">
      <c r="A377" s="210">
        <v>43365</v>
      </c>
      <c r="B377" s="115">
        <v>180175525</v>
      </c>
      <c r="C377" s="306">
        <v>1</v>
      </c>
      <c r="D377" s="117">
        <v>104300</v>
      </c>
      <c r="E377" s="118"/>
      <c r="F377" s="120"/>
      <c r="G377" s="117"/>
      <c r="H377" s="118"/>
      <c r="I377" s="213"/>
      <c r="J377" s="117"/>
    </row>
    <row r="378" spans="1:10" x14ac:dyDescent="0.25">
      <c r="A378" s="235"/>
      <c r="B378" s="234"/>
      <c r="C378" s="12"/>
      <c r="D378" s="236"/>
      <c r="E378" s="237"/>
      <c r="F378" s="240"/>
      <c r="G378" s="236"/>
      <c r="H378" s="237"/>
      <c r="I378" s="239"/>
      <c r="J378" s="236"/>
    </row>
    <row r="379" spans="1:10" x14ac:dyDescent="0.25">
      <c r="A379" s="235"/>
      <c r="B379" s="223" t="s">
        <v>11</v>
      </c>
      <c r="C379" s="229">
        <f>SUM(C8:C378)</f>
        <v>3715</v>
      </c>
      <c r="D379" s="224">
        <f>SUM(D8:D378)</f>
        <v>388405677</v>
      </c>
      <c r="E379" s="223" t="s">
        <v>11</v>
      </c>
      <c r="F379" s="232">
        <f>SUM(F8:F378)</f>
        <v>505</v>
      </c>
      <c r="G379" s="224">
        <f>SUM(G8:G378)</f>
        <v>55543724</v>
      </c>
      <c r="H379" s="232">
        <f>SUM(H8:H378)</f>
        <v>0</v>
      </c>
      <c r="I379" s="232">
        <f>SUM(I8:I378)</f>
        <v>328310728</v>
      </c>
      <c r="J379" s="5"/>
    </row>
    <row r="380" spans="1:10" x14ac:dyDescent="0.25">
      <c r="A380" s="235"/>
      <c r="B380" s="223"/>
      <c r="C380" s="229"/>
      <c r="D380" s="224"/>
      <c r="E380" s="223"/>
      <c r="F380" s="232"/>
      <c r="G380" s="224"/>
      <c r="H380" s="232"/>
      <c r="I380" s="232"/>
      <c r="J380" s="5"/>
    </row>
    <row r="381" spans="1:10" x14ac:dyDescent="0.25">
      <c r="A381" s="225"/>
      <c r="B381" s="226"/>
      <c r="C381" s="12"/>
      <c r="D381" s="236"/>
      <c r="E381" s="223"/>
      <c r="F381" s="240"/>
      <c r="G381" s="404" t="s">
        <v>12</v>
      </c>
      <c r="H381" s="404"/>
      <c r="I381" s="239"/>
      <c r="J381" s="227">
        <f>SUM(D8:D378)</f>
        <v>388405677</v>
      </c>
    </row>
    <row r="382" spans="1:10" x14ac:dyDescent="0.25">
      <c r="A382" s="235"/>
      <c r="B382" s="234"/>
      <c r="C382" s="12"/>
      <c r="D382" s="236"/>
      <c r="E382" s="237"/>
      <c r="F382" s="240"/>
      <c r="G382" s="404" t="s">
        <v>13</v>
      </c>
      <c r="H382" s="404"/>
      <c r="I382" s="239"/>
      <c r="J382" s="227">
        <f>SUM(G8:G378)</f>
        <v>55543724</v>
      </c>
    </row>
    <row r="383" spans="1:10" x14ac:dyDescent="0.25">
      <c r="A383" s="228"/>
      <c r="B383" s="237"/>
      <c r="C383" s="12"/>
      <c r="D383" s="236"/>
      <c r="E383" s="237"/>
      <c r="F383" s="240"/>
      <c r="G383" s="404" t="s">
        <v>14</v>
      </c>
      <c r="H383" s="404"/>
      <c r="I383" s="41"/>
      <c r="J383" s="229">
        <f>J381-J382</f>
        <v>332861953</v>
      </c>
    </row>
    <row r="384" spans="1:10" x14ac:dyDescent="0.25">
      <c r="A384" s="235"/>
      <c r="B384" s="230"/>
      <c r="C384" s="12"/>
      <c r="D384" s="231"/>
      <c r="E384" s="237"/>
      <c r="F384" s="240"/>
      <c r="G384" s="404" t="s">
        <v>15</v>
      </c>
      <c r="H384" s="404"/>
      <c r="I384" s="239"/>
      <c r="J384" s="227">
        <f>SUM(H8:H378)</f>
        <v>0</v>
      </c>
    </row>
    <row r="385" spans="1:10" x14ac:dyDescent="0.25">
      <c r="A385" s="235"/>
      <c r="B385" s="230"/>
      <c r="C385" s="12"/>
      <c r="D385" s="231"/>
      <c r="E385" s="237"/>
      <c r="F385" s="240"/>
      <c r="G385" s="404" t="s">
        <v>16</v>
      </c>
      <c r="H385" s="404"/>
      <c r="I385" s="239"/>
      <c r="J385" s="227">
        <f>J383+J384</f>
        <v>332861953</v>
      </c>
    </row>
    <row r="386" spans="1:10" x14ac:dyDescent="0.25">
      <c r="A386" s="235"/>
      <c r="B386" s="230"/>
      <c r="C386" s="12"/>
      <c r="D386" s="231"/>
      <c r="E386" s="237"/>
      <c r="F386" s="240"/>
      <c r="G386" s="404" t="s">
        <v>5</v>
      </c>
      <c r="H386" s="404"/>
      <c r="I386" s="239"/>
      <c r="J386" s="227">
        <f>SUM(I8:I378)</f>
        <v>328310728</v>
      </c>
    </row>
    <row r="387" spans="1:10" x14ac:dyDescent="0.25">
      <c r="A387" s="235"/>
      <c r="B387" s="230"/>
      <c r="C387" s="12"/>
      <c r="D387" s="231"/>
      <c r="E387" s="237"/>
      <c r="F387" s="240"/>
      <c r="G387" s="404" t="s">
        <v>32</v>
      </c>
      <c r="H387" s="404"/>
      <c r="I387" s="240" t="str">
        <f>IF(J387&gt;0,"SALDO",IF(J387&lt;0,"PIUTANG",IF(J387=0,"LUNAS")))</f>
        <v>PIUTANG</v>
      </c>
      <c r="J387" s="227">
        <f>J386-J385</f>
        <v>-4551225</v>
      </c>
    </row>
  </sheetData>
  <mergeCells count="15">
    <mergeCell ref="G387:H387"/>
    <mergeCell ref="G381:H381"/>
    <mergeCell ref="G382:H382"/>
    <mergeCell ref="G383:H383"/>
    <mergeCell ref="G384:H384"/>
    <mergeCell ref="G385:H385"/>
    <mergeCell ref="G386:H386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9"/>
  <sheetViews>
    <sheetView workbookViewId="0">
      <pane ySplit="7" topLeftCell="A57" activePane="bottomLeft" state="frozen"/>
      <selection pane="bottomLeft" activeCell="B67" sqref="B6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98" t="s">
        <v>22</v>
      </c>
      <c r="G1" s="398"/>
      <c r="H1" s="398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J79*-1</f>
        <v>707963</v>
      </c>
      <c r="J2" s="20"/>
      <c r="L2" s="37">
        <f>SUM(G53:G70)</f>
        <v>2394613</v>
      </c>
      <c r="M2" s="107"/>
    </row>
    <row r="3" spans="1:17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-1096200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M5" s="37"/>
    </row>
    <row r="6" spans="1:17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  <c r="M6" s="37"/>
    </row>
    <row r="7" spans="1:17" x14ac:dyDescent="0.25">
      <c r="A7" s="435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0"/>
      <c r="I7" s="442"/>
      <c r="J7" s="41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98">
        <v>43356</v>
      </c>
      <c r="B66" s="99">
        <v>180174743</v>
      </c>
      <c r="C66" s="100">
        <v>3</v>
      </c>
      <c r="D66" s="34">
        <v>348950</v>
      </c>
      <c r="E66" s="101"/>
      <c r="F66" s="99"/>
      <c r="G66" s="34"/>
      <c r="H66" s="102"/>
      <c r="I66" s="102"/>
      <c r="J66" s="34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98">
        <v>43363</v>
      </c>
      <c r="B67" s="99">
        <v>180175341</v>
      </c>
      <c r="C67" s="100">
        <v>7</v>
      </c>
      <c r="D67" s="34">
        <v>608650</v>
      </c>
      <c r="E67" s="101"/>
      <c r="F67" s="99"/>
      <c r="G67" s="34"/>
      <c r="H67" s="102"/>
      <c r="I67" s="102"/>
      <c r="J67" s="34"/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  <c r="K69" s="138"/>
      <c r="L69" s="138"/>
      <c r="M69" s="138"/>
      <c r="N69" s="138"/>
      <c r="O69" s="138"/>
      <c r="P69" s="138"/>
      <c r="Q69" s="138"/>
    </row>
    <row r="70" spans="1:17" x14ac:dyDescent="0.25">
      <c r="A70" s="4"/>
      <c r="B70" s="3"/>
      <c r="C70" s="40"/>
      <c r="D70" s="6"/>
      <c r="E70" s="7"/>
      <c r="F70" s="3"/>
      <c r="G70" s="6"/>
      <c r="H70" s="39"/>
      <c r="I70" s="39"/>
      <c r="J70" s="6"/>
      <c r="M70" s="37"/>
    </row>
    <row r="71" spans="1:17" x14ac:dyDescent="0.25">
      <c r="A71" s="4"/>
      <c r="B71" s="8" t="s">
        <v>11</v>
      </c>
      <c r="C71" s="77">
        <f>SUM(C8:C70)</f>
        <v>372</v>
      </c>
      <c r="D71" s="9"/>
      <c r="E71" s="8" t="s">
        <v>11</v>
      </c>
      <c r="F71" s="8">
        <f>SUM(F8:F70)</f>
        <v>106</v>
      </c>
      <c r="G71" s="5"/>
      <c r="H71" s="40"/>
      <c r="I71" s="40"/>
      <c r="J71" s="5"/>
      <c r="M71" s="37"/>
    </row>
    <row r="72" spans="1:17" x14ac:dyDescent="0.25">
      <c r="A72" s="4"/>
      <c r="B72" s="8"/>
      <c r="C72" s="77"/>
      <c r="D72" s="9"/>
      <c r="E72" s="8"/>
      <c r="F72" s="8"/>
      <c r="G72" s="32"/>
      <c r="H72" s="52"/>
      <c r="I72" s="40"/>
      <c r="J72" s="5"/>
      <c r="M72" s="37"/>
    </row>
    <row r="73" spans="1:17" x14ac:dyDescent="0.25">
      <c r="A73" s="10"/>
      <c r="B73" s="11"/>
      <c r="C73" s="40"/>
      <c r="D73" s="6"/>
      <c r="E73" s="8"/>
      <c r="F73" s="3"/>
      <c r="G73" s="404" t="s">
        <v>12</v>
      </c>
      <c r="H73" s="404"/>
      <c r="I73" s="39"/>
      <c r="J73" s="13">
        <f>SUM(D8:D70)</f>
        <v>41445350</v>
      </c>
      <c r="M73" s="37"/>
    </row>
    <row r="74" spans="1:17" x14ac:dyDescent="0.25">
      <c r="A74" s="4"/>
      <c r="B74" s="3"/>
      <c r="C74" s="40"/>
      <c r="D74" s="6"/>
      <c r="E74" s="7"/>
      <c r="F74" s="3"/>
      <c r="G74" s="404" t="s">
        <v>13</v>
      </c>
      <c r="H74" s="404"/>
      <c r="I74" s="39"/>
      <c r="J74" s="13">
        <f>SUM(G8:G70)</f>
        <v>12626772</v>
      </c>
      <c r="M74" s="37"/>
    </row>
    <row r="75" spans="1:17" x14ac:dyDescent="0.25">
      <c r="A75" s="14"/>
      <c r="B75" s="7"/>
      <c r="C75" s="40"/>
      <c r="D75" s="6"/>
      <c r="E75" s="7"/>
      <c r="F75" s="3"/>
      <c r="G75" s="404" t="s">
        <v>14</v>
      </c>
      <c r="H75" s="404"/>
      <c r="I75" s="41"/>
      <c r="J75" s="15">
        <f>J73-J74</f>
        <v>28818578</v>
      </c>
      <c r="M75" s="37"/>
    </row>
    <row r="76" spans="1:17" x14ac:dyDescent="0.25">
      <c r="A76" s="4"/>
      <c r="B76" s="16"/>
      <c r="C76" s="40"/>
      <c r="D76" s="17"/>
      <c r="E76" s="7"/>
      <c r="F76" s="3"/>
      <c r="G76" s="404" t="s">
        <v>15</v>
      </c>
      <c r="H76" s="404"/>
      <c r="I76" s="39"/>
      <c r="J76" s="13">
        <f>SUM(H8:H71)</f>
        <v>0</v>
      </c>
      <c r="M76" s="37"/>
    </row>
    <row r="77" spans="1:17" x14ac:dyDescent="0.25">
      <c r="A77" s="4"/>
      <c r="B77" s="16"/>
      <c r="C77" s="40"/>
      <c r="D77" s="17"/>
      <c r="E77" s="7"/>
      <c r="F77" s="3"/>
      <c r="G77" s="404" t="s">
        <v>16</v>
      </c>
      <c r="H77" s="404"/>
      <c r="I77" s="39"/>
      <c r="J77" s="13">
        <f>J75+J76</f>
        <v>28818578</v>
      </c>
      <c r="M77" s="37"/>
    </row>
    <row r="78" spans="1:17" x14ac:dyDescent="0.25">
      <c r="A78" s="4"/>
      <c r="B78" s="16"/>
      <c r="C78" s="40"/>
      <c r="D78" s="17"/>
      <c r="E78" s="7"/>
      <c r="F78" s="3"/>
      <c r="G78" s="404" t="s">
        <v>5</v>
      </c>
      <c r="H78" s="404"/>
      <c r="I78" s="39"/>
      <c r="J78" s="13">
        <f>SUM(I8:I71)</f>
        <v>28110615</v>
      </c>
      <c r="M78" s="37"/>
    </row>
    <row r="79" spans="1:17" x14ac:dyDescent="0.25">
      <c r="A79" s="4"/>
      <c r="B79" s="16"/>
      <c r="C79" s="40"/>
      <c r="D79" s="17"/>
      <c r="E79" s="7"/>
      <c r="F79" s="3"/>
      <c r="G79" s="404" t="s">
        <v>32</v>
      </c>
      <c r="H79" s="404"/>
      <c r="I79" s="40" t="str">
        <f>IF(J79&gt;0,"SALDO",IF(J79&lt;0,"PIUTANG",IF(J79=0,"LUNAS")))</f>
        <v>PIUTANG</v>
      </c>
      <c r="J79" s="13">
        <f>J78-J77</f>
        <v>-707963</v>
      </c>
      <c r="M79" s="37"/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9" activePane="bottomLeft" state="frozen"/>
      <selection pane="bottomLeft" activeCell="B23" sqref="B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398" t="s">
        <v>21</v>
      </c>
      <c r="G2" s="398"/>
      <c r="H2" s="398"/>
      <c r="I2" s="38">
        <f>J34*-1</f>
        <v>-1124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L5" s="18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3" x14ac:dyDescent="0.25">
      <c r="A7" s="435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10"/>
      <c r="I7" s="442"/>
      <c r="J7" s="414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181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558</v>
      </c>
      <c r="D26" s="9"/>
      <c r="E26" s="8" t="s">
        <v>11</v>
      </c>
      <c r="F26" s="8">
        <f>SUM(F8:F25)</f>
        <v>97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404" t="s">
        <v>12</v>
      </c>
      <c r="H28" s="404"/>
      <c r="I28" s="39"/>
      <c r="J28" s="13">
        <f>SUM(D8:D25)</f>
        <v>58422179</v>
      </c>
    </row>
    <row r="29" spans="1:12" x14ac:dyDescent="0.25">
      <c r="A29" s="4"/>
      <c r="B29" s="3"/>
      <c r="C29" s="26"/>
      <c r="D29" s="6"/>
      <c r="E29" s="7"/>
      <c r="F29" s="3"/>
      <c r="G29" s="404" t="s">
        <v>13</v>
      </c>
      <c r="H29" s="404"/>
      <c r="I29" s="39"/>
      <c r="J29" s="13">
        <f>SUM(G8:G25)</f>
        <v>10494303</v>
      </c>
    </row>
    <row r="30" spans="1:12" x14ac:dyDescent="0.25">
      <c r="A30" s="14"/>
      <c r="B30" s="7"/>
      <c r="C30" s="26"/>
      <c r="D30" s="6"/>
      <c r="E30" s="7"/>
      <c r="F30" s="3"/>
      <c r="G30" s="404" t="s">
        <v>14</v>
      </c>
      <c r="H30" s="404"/>
      <c r="I30" s="41"/>
      <c r="J30" s="15">
        <f>J28-J29</f>
        <v>47927876</v>
      </c>
    </row>
    <row r="31" spans="1:12" x14ac:dyDescent="0.25">
      <c r="A31" s="4"/>
      <c r="B31" s="16"/>
      <c r="C31" s="26"/>
      <c r="D31" s="17"/>
      <c r="E31" s="7"/>
      <c r="F31" s="3"/>
      <c r="G31" s="404" t="s">
        <v>15</v>
      </c>
      <c r="H31" s="404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404" t="s">
        <v>16</v>
      </c>
      <c r="H32" s="404"/>
      <c r="I32" s="39"/>
      <c r="J32" s="13">
        <f>J30+J31</f>
        <v>47927876</v>
      </c>
    </row>
    <row r="33" spans="1:10" x14ac:dyDescent="0.25">
      <c r="A33" s="4"/>
      <c r="B33" s="16"/>
      <c r="C33" s="26"/>
      <c r="D33" s="17"/>
      <c r="E33" s="7"/>
      <c r="F33" s="3"/>
      <c r="G33" s="404" t="s">
        <v>5</v>
      </c>
      <c r="H33" s="404"/>
      <c r="I33" s="39"/>
      <c r="J33" s="13">
        <f>SUM(I8:I26)</f>
        <v>47929000</v>
      </c>
    </row>
    <row r="34" spans="1:10" x14ac:dyDescent="0.25">
      <c r="A34" s="4"/>
      <c r="B34" s="16"/>
      <c r="C34" s="26"/>
      <c r="D34" s="17"/>
      <c r="E34" s="7"/>
      <c r="F34" s="3"/>
      <c r="G34" s="404" t="s">
        <v>32</v>
      </c>
      <c r="H34" s="404"/>
      <c r="I34" s="40" t="str">
        <f>IF(J34&gt;0,"SALDO",IF(J34&lt;0,"PIUTANG",IF(J34=0,"LUNAS")))</f>
        <v>SALDO</v>
      </c>
      <c r="J34" s="13">
        <f>J33-J32</f>
        <v>1124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56"/>
  <sheetViews>
    <sheetView workbookViewId="0">
      <pane ySplit="7" topLeftCell="A29" activePane="bottomLeft" state="frozen"/>
      <selection pane="bottomLeft" activeCell="D39" sqref="D3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182</v>
      </c>
      <c r="D1" s="218"/>
      <c r="E1" s="218"/>
      <c r="F1" s="398" t="s">
        <v>22</v>
      </c>
      <c r="G1" s="398"/>
      <c r="H1" s="398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98" t="s">
        <v>21</v>
      </c>
      <c r="G2" s="398"/>
      <c r="H2" s="398"/>
      <c r="I2" s="220">
        <f>J50*-1</f>
        <v>7574775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0" x14ac:dyDescent="0.25">
      <c r="A7" s="435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0"/>
      <c r="I7" s="442"/>
      <c r="J7" s="414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98">
        <v>43335</v>
      </c>
      <c r="B35" s="99">
        <v>180173008</v>
      </c>
      <c r="C35" s="100">
        <v>42</v>
      </c>
      <c r="D35" s="34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98">
        <v>43336</v>
      </c>
      <c r="B36" s="99"/>
      <c r="C36" s="100"/>
      <c r="D36" s="34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98">
        <v>43341</v>
      </c>
      <c r="B37" s="99"/>
      <c r="C37" s="100"/>
      <c r="D37" s="34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98">
        <v>43347</v>
      </c>
      <c r="B38" s="99">
        <v>180173964</v>
      </c>
      <c r="C38" s="100">
        <v>50</v>
      </c>
      <c r="D38" s="34">
        <v>4695775</v>
      </c>
      <c r="E38" s="101">
        <v>180045118</v>
      </c>
      <c r="F38" s="99">
        <v>15</v>
      </c>
      <c r="G38" s="34">
        <v>1647538</v>
      </c>
      <c r="H38" s="102"/>
      <c r="I38" s="102"/>
      <c r="J38" s="34"/>
    </row>
    <row r="39" spans="1:10" x14ac:dyDescent="0.25">
      <c r="A39" s="98">
        <v>43357</v>
      </c>
      <c r="B39" s="99">
        <v>180174809</v>
      </c>
      <c r="C39" s="100">
        <v>52</v>
      </c>
      <c r="D39" s="34">
        <v>5478550</v>
      </c>
      <c r="E39" s="101"/>
      <c r="F39" s="99"/>
      <c r="G39" s="34"/>
      <c r="H39" s="102"/>
      <c r="I39" s="102"/>
      <c r="J39" s="34"/>
    </row>
    <row r="40" spans="1:10" x14ac:dyDescent="0.25">
      <c r="A40" s="98">
        <v>43360</v>
      </c>
      <c r="B40" s="99"/>
      <c r="C40" s="100"/>
      <c r="D40" s="34"/>
      <c r="E40" s="101">
        <v>180045316</v>
      </c>
      <c r="F40" s="99">
        <v>9</v>
      </c>
      <c r="G40" s="34">
        <v>1001175</v>
      </c>
      <c r="H40" s="102"/>
      <c r="I40" s="102">
        <v>4000000</v>
      </c>
      <c r="J40" s="34" t="s">
        <v>17</v>
      </c>
    </row>
    <row r="41" spans="1:10" x14ac:dyDescent="0.25">
      <c r="A41" s="235"/>
      <c r="B41" s="234"/>
      <c r="C41" s="240"/>
      <c r="D41" s="236"/>
      <c r="E41" s="237"/>
      <c r="F41" s="234"/>
      <c r="G41" s="236"/>
      <c r="H41" s="239"/>
      <c r="I41" s="239"/>
      <c r="J41" s="236"/>
    </row>
    <row r="42" spans="1:10" x14ac:dyDescent="0.25">
      <c r="A42" s="235"/>
      <c r="B42" s="223" t="s">
        <v>11</v>
      </c>
      <c r="C42" s="232">
        <f>SUM(C8:C41)</f>
        <v>813</v>
      </c>
      <c r="D42" s="224"/>
      <c r="E42" s="223" t="s">
        <v>11</v>
      </c>
      <c r="F42" s="223">
        <f>SUM(F8:F41)</f>
        <v>129</v>
      </c>
      <c r="G42" s="224">
        <f>SUM(G8:G41)</f>
        <v>13605727</v>
      </c>
      <c r="H42" s="239"/>
      <c r="I42" s="239"/>
      <c r="J42" s="236"/>
    </row>
    <row r="43" spans="1:10" x14ac:dyDescent="0.25">
      <c r="A43" s="235"/>
      <c r="B43" s="223"/>
      <c r="C43" s="232"/>
      <c r="D43" s="224"/>
      <c r="E43" s="237"/>
      <c r="F43" s="234"/>
      <c r="G43" s="236"/>
      <c r="H43" s="239"/>
      <c r="I43" s="239"/>
      <c r="J43" s="236"/>
    </row>
    <row r="44" spans="1:10" x14ac:dyDescent="0.25">
      <c r="A44" s="225"/>
      <c r="B44" s="226"/>
      <c r="C44" s="240"/>
      <c r="D44" s="236"/>
      <c r="E44" s="223"/>
      <c r="F44" s="234"/>
      <c r="G44" s="404" t="s">
        <v>12</v>
      </c>
      <c r="H44" s="404"/>
      <c r="I44" s="239"/>
      <c r="J44" s="227">
        <f>SUM(D8:D41)</f>
        <v>84437678</v>
      </c>
    </row>
    <row r="45" spans="1:10" x14ac:dyDescent="0.25">
      <c r="A45" s="235"/>
      <c r="B45" s="234"/>
      <c r="C45" s="240"/>
      <c r="D45" s="236"/>
      <c r="E45" s="223"/>
      <c r="F45" s="234"/>
      <c r="G45" s="404" t="s">
        <v>13</v>
      </c>
      <c r="H45" s="404"/>
      <c r="I45" s="239"/>
      <c r="J45" s="227">
        <f>SUM(G8:G41)</f>
        <v>13605727</v>
      </c>
    </row>
    <row r="46" spans="1:10" x14ac:dyDescent="0.25">
      <c r="A46" s="228"/>
      <c r="B46" s="237"/>
      <c r="C46" s="240"/>
      <c r="D46" s="236"/>
      <c r="E46" s="237"/>
      <c r="F46" s="234"/>
      <c r="G46" s="404" t="s">
        <v>14</v>
      </c>
      <c r="H46" s="404"/>
      <c r="I46" s="41"/>
      <c r="J46" s="229">
        <f>J44-J45</f>
        <v>70831951</v>
      </c>
    </row>
    <row r="47" spans="1:10" x14ac:dyDescent="0.25">
      <c r="A47" s="235"/>
      <c r="B47" s="230"/>
      <c r="C47" s="240"/>
      <c r="D47" s="231"/>
      <c r="E47" s="237"/>
      <c r="F47" s="223"/>
      <c r="G47" s="404" t="s">
        <v>15</v>
      </c>
      <c r="H47" s="404"/>
      <c r="I47" s="239"/>
      <c r="J47" s="227">
        <f>SUM(H8:H43)</f>
        <v>0</v>
      </c>
    </row>
    <row r="48" spans="1:10" x14ac:dyDescent="0.25">
      <c r="A48" s="235"/>
      <c r="B48" s="230"/>
      <c r="C48" s="240"/>
      <c r="D48" s="231"/>
      <c r="E48" s="237"/>
      <c r="F48" s="223"/>
      <c r="G48" s="404" t="s">
        <v>16</v>
      </c>
      <c r="H48" s="404"/>
      <c r="I48" s="239"/>
      <c r="J48" s="227">
        <f>J46+J47</f>
        <v>70831951</v>
      </c>
    </row>
    <row r="49" spans="1:16" x14ac:dyDescent="0.25">
      <c r="A49" s="235"/>
      <c r="B49" s="230"/>
      <c r="C49" s="240"/>
      <c r="D49" s="231"/>
      <c r="E49" s="237"/>
      <c r="F49" s="234"/>
      <c r="G49" s="404" t="s">
        <v>5</v>
      </c>
      <c r="H49" s="404"/>
      <c r="I49" s="239"/>
      <c r="J49" s="227">
        <f>SUM(I8:I43)</f>
        <v>63257176</v>
      </c>
    </row>
    <row r="50" spans="1:16" x14ac:dyDescent="0.25">
      <c r="A50" s="235"/>
      <c r="B50" s="230"/>
      <c r="C50" s="240"/>
      <c r="D50" s="231"/>
      <c r="E50" s="237"/>
      <c r="F50" s="234"/>
      <c r="G50" s="404" t="s">
        <v>32</v>
      </c>
      <c r="H50" s="404"/>
      <c r="I50" s="240" t="str">
        <f>IF(J50&gt;0,"SALDO",IF(J50&lt;0,"PIUTANG",IF(J50=0,"LUNAS")))</f>
        <v>PIUTANG</v>
      </c>
      <c r="J50" s="227">
        <f>J49-J48</f>
        <v>-7574775</v>
      </c>
    </row>
    <row r="51" spans="1:16" x14ac:dyDescent="0.25">
      <c r="F51" s="219"/>
      <c r="G51" s="219"/>
      <c r="J51" s="219"/>
    </row>
    <row r="52" spans="1:16" x14ac:dyDescent="0.25">
      <c r="C52" s="219"/>
      <c r="D52" s="219"/>
      <c r="F52" s="219"/>
      <c r="G52" s="219"/>
      <c r="J52" s="219"/>
      <c r="M52" s="233"/>
      <c r="N52" s="233"/>
      <c r="O52" s="233"/>
      <c r="P52" s="233"/>
    </row>
    <row r="53" spans="1:16" x14ac:dyDescent="0.25">
      <c r="C53" s="219"/>
      <c r="D53" s="219"/>
      <c r="F53" s="219"/>
      <c r="G53" s="219"/>
      <c r="J53" s="219"/>
      <c r="L53" s="238"/>
      <c r="M53" s="233"/>
      <c r="N53" s="233"/>
      <c r="O53" s="233"/>
      <c r="P53" s="233"/>
    </row>
    <row r="54" spans="1:16" x14ac:dyDescent="0.25">
      <c r="C54" s="219"/>
      <c r="D54" s="219"/>
      <c r="F54" s="219"/>
      <c r="G54" s="219"/>
      <c r="J54" s="219"/>
      <c r="L54" s="238"/>
      <c r="M54" s="233"/>
      <c r="N54" s="233"/>
      <c r="O54" s="233"/>
      <c r="P54" s="233"/>
    </row>
    <row r="55" spans="1:16" x14ac:dyDescent="0.25">
      <c r="C55" s="219"/>
      <c r="D55" s="219"/>
      <c r="F55" s="219"/>
      <c r="G55" s="219"/>
      <c r="J55" s="219"/>
      <c r="L55" s="233"/>
      <c r="M55" s="233"/>
      <c r="N55" s="233"/>
      <c r="O55" s="233"/>
      <c r="P55" s="233"/>
    </row>
    <row r="56" spans="1:16" x14ac:dyDescent="0.25">
      <c r="C56" s="219"/>
      <c r="D56" s="219"/>
      <c r="L56" s="233"/>
      <c r="M56" s="233"/>
      <c r="N56" s="233"/>
      <c r="O56" s="233"/>
      <c r="P56" s="233"/>
    </row>
  </sheetData>
  <mergeCells count="15">
    <mergeCell ref="G50:H50"/>
    <mergeCell ref="G44:H44"/>
    <mergeCell ref="G45:H45"/>
    <mergeCell ref="G46:H46"/>
    <mergeCell ref="G47:H47"/>
    <mergeCell ref="G48:H48"/>
    <mergeCell ref="G49:H49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39"/>
  <sheetViews>
    <sheetView workbookViewId="0">
      <pane ySplit="7" topLeftCell="A19" activePane="bottomLeft" state="frozen"/>
      <selection pane="bottomLeft" activeCell="G24" sqref="G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185</v>
      </c>
      <c r="D1" s="218"/>
      <c r="E1" s="218"/>
      <c r="F1" s="398" t="s">
        <v>22</v>
      </c>
      <c r="G1" s="398"/>
      <c r="H1" s="398"/>
      <c r="I1" s="220"/>
      <c r="J1" s="218"/>
      <c r="L1" s="219">
        <f>SUM(D21:D22)</f>
        <v>929338</v>
      </c>
      <c r="M1" s="219">
        <f>D21-I2</f>
        <v>309523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398" t="s">
        <v>21</v>
      </c>
      <c r="G2" s="398"/>
      <c r="H2" s="398"/>
      <c r="I2" s="220">
        <f>J33*-1</f>
        <v>-823</v>
      </c>
      <c r="J2" s="218"/>
      <c r="L2" s="219">
        <f>SUM(G21:G22)</f>
        <v>188038</v>
      </c>
    </row>
    <row r="3" spans="1:13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  <c r="L3" s="219">
        <f>L1-L2</f>
        <v>741300</v>
      </c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3" x14ac:dyDescent="0.25">
      <c r="A7" s="435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0"/>
      <c r="I7" s="442"/>
      <c r="J7" s="414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409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404" t="s">
        <v>12</v>
      </c>
      <c r="H27" s="404"/>
      <c r="I27" s="239"/>
      <c r="J27" s="227">
        <f>SUM(D8:D24)</f>
        <v>41280229</v>
      </c>
    </row>
    <row r="28" spans="1:10" x14ac:dyDescent="0.25">
      <c r="A28" s="235"/>
      <c r="B28" s="234"/>
      <c r="C28" s="240"/>
      <c r="D28" s="236"/>
      <c r="E28" s="223"/>
      <c r="F28" s="234"/>
      <c r="G28" s="404" t="s">
        <v>13</v>
      </c>
      <c r="H28" s="404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404" t="s">
        <v>14</v>
      </c>
      <c r="H29" s="404"/>
      <c r="I29" s="41"/>
      <c r="J29" s="229">
        <f>J27-J28</f>
        <v>32613177</v>
      </c>
    </row>
    <row r="30" spans="1:10" x14ac:dyDescent="0.25">
      <c r="A30" s="235"/>
      <c r="B30" s="230"/>
      <c r="C30" s="240"/>
      <c r="D30" s="231"/>
      <c r="E30" s="237"/>
      <c r="F30" s="223"/>
      <c r="G30" s="404" t="s">
        <v>15</v>
      </c>
      <c r="H30" s="404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404" t="s">
        <v>16</v>
      </c>
      <c r="H31" s="404"/>
      <c r="I31" s="239"/>
      <c r="J31" s="227">
        <f>J29+J30</f>
        <v>32613177</v>
      </c>
    </row>
    <row r="32" spans="1:10" x14ac:dyDescent="0.25">
      <c r="A32" s="235"/>
      <c r="B32" s="230"/>
      <c r="C32" s="240"/>
      <c r="D32" s="231"/>
      <c r="E32" s="237"/>
      <c r="F32" s="234"/>
      <c r="G32" s="404" t="s">
        <v>5</v>
      </c>
      <c r="H32" s="404"/>
      <c r="I32" s="239"/>
      <c r="J32" s="227">
        <f>SUM(I8:I26)</f>
        <v>32614000</v>
      </c>
    </row>
    <row r="33" spans="1:16" x14ac:dyDescent="0.25">
      <c r="A33" s="235"/>
      <c r="B33" s="230"/>
      <c r="C33" s="240"/>
      <c r="D33" s="231"/>
      <c r="E33" s="237"/>
      <c r="F33" s="234"/>
      <c r="G33" s="404" t="s">
        <v>32</v>
      </c>
      <c r="H33" s="404"/>
      <c r="I33" s="240" t="str">
        <f>IF(J33&gt;0,"SALDO",IF(J33&lt;0,"PIUTANG",IF(J33=0,"LUNAS")))</f>
        <v>SALDO</v>
      </c>
      <c r="J33" s="227">
        <f>J32-J31</f>
        <v>823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98" t="s">
        <v>21</v>
      </c>
      <c r="G2" s="398"/>
      <c r="H2" s="398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178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5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5" x14ac:dyDescent="0.25">
      <c r="A7" s="435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40"/>
      <c r="I7" s="442"/>
      <c r="J7" s="41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170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171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172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04" t="s">
        <v>12</v>
      </c>
      <c r="H46" s="40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04" t="s">
        <v>13</v>
      </c>
      <c r="H47" s="40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04" t="s">
        <v>14</v>
      </c>
      <c r="H48" s="40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04" t="s">
        <v>15</v>
      </c>
      <c r="H49" s="40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04" t="s">
        <v>16</v>
      </c>
      <c r="H50" s="40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04" t="s">
        <v>5</v>
      </c>
      <c r="H51" s="40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04" t="s">
        <v>32</v>
      </c>
      <c r="H52" s="40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98" t="s">
        <v>21</v>
      </c>
      <c r="G2" s="398"/>
      <c r="H2" s="398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6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6" x14ac:dyDescent="0.25">
      <c r="A7" s="435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0"/>
      <c r="I7" s="442"/>
      <c r="J7" s="41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149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04" t="s">
        <v>12</v>
      </c>
      <c r="H69" s="40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04" t="s">
        <v>13</v>
      </c>
      <c r="H70" s="40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04" t="s">
        <v>14</v>
      </c>
      <c r="H71" s="40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04" t="s">
        <v>15</v>
      </c>
      <c r="H72" s="40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04" t="s">
        <v>16</v>
      </c>
      <c r="H73" s="40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04" t="s">
        <v>5</v>
      </c>
      <c r="H74" s="40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04" t="s">
        <v>32</v>
      </c>
      <c r="H75" s="40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7" sqref="G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43" t="s">
        <v>21</v>
      </c>
      <c r="H1" s="443"/>
      <c r="I1" s="443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43" t="s">
        <v>108</v>
      </c>
      <c r="H2" s="443"/>
      <c r="I2" s="443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43" t="s">
        <v>109</v>
      </c>
      <c r="H3" s="443"/>
      <c r="I3" s="443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3" x14ac:dyDescent="0.25">
      <c r="A7" s="435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10"/>
      <c r="I7" s="442"/>
      <c r="J7" s="414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162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04" t="s">
        <v>12</v>
      </c>
      <c r="H44" s="40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04" t="s">
        <v>13</v>
      </c>
      <c r="H45" s="40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04" t="s">
        <v>14</v>
      </c>
      <c r="H46" s="40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04" t="s">
        <v>15</v>
      </c>
      <c r="H47" s="40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04" t="s">
        <v>16</v>
      </c>
      <c r="H48" s="40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04" t="s">
        <v>5</v>
      </c>
      <c r="H49" s="40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04" t="s">
        <v>32</v>
      </c>
      <c r="H50" s="40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398" t="s">
        <v>21</v>
      </c>
      <c r="G2" s="398"/>
      <c r="H2" s="398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179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10"/>
      <c r="I7" s="442"/>
      <c r="J7" s="414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173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174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04" t="s">
        <v>12</v>
      </c>
      <c r="H49" s="40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04" t="s">
        <v>13</v>
      </c>
      <c r="H50" s="40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04" t="s">
        <v>14</v>
      </c>
      <c r="H51" s="40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04" t="s">
        <v>15</v>
      </c>
      <c r="H52" s="40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04" t="s">
        <v>16</v>
      </c>
      <c r="H53" s="40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04" t="s">
        <v>5</v>
      </c>
      <c r="H54" s="40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04" t="s">
        <v>32</v>
      </c>
      <c r="H55" s="40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E13" sqref="E13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44" t="s">
        <v>49</v>
      </c>
      <c r="B1" s="444"/>
      <c r="C1" s="444"/>
    </row>
    <row r="2" spans="1:5" ht="15" customHeight="1" x14ac:dyDescent="0.25">
      <c r="A2" s="444"/>
      <c r="B2" s="444"/>
      <c r="C2" s="444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43360</v>
      </c>
      <c r="C5" s="281">
        <f>'Taufik ST'!I2</f>
        <v>4551225</v>
      </c>
      <c r="E5" s="289" t="s">
        <v>151</v>
      </c>
    </row>
    <row r="6" spans="1:5" s="267" customFormat="1" ht="18.75" customHeight="1" x14ac:dyDescent="0.25">
      <c r="A6" s="185" t="s">
        <v>64</v>
      </c>
      <c r="B6" s="184">
        <v>43360</v>
      </c>
      <c r="C6" s="281">
        <f>'Indra Fashion'!I2</f>
        <v>1345312</v>
      </c>
      <c r="E6" s="289" t="s">
        <v>152</v>
      </c>
    </row>
    <row r="7" spans="1:5" s="267" customFormat="1" ht="18.75" customHeight="1" x14ac:dyDescent="0.25">
      <c r="A7" s="185" t="s">
        <v>65</v>
      </c>
      <c r="B7" s="184">
        <v>43365</v>
      </c>
      <c r="C7" s="281">
        <f>Atlantis!I2</f>
        <v>572079</v>
      </c>
      <c r="E7" s="289" t="s">
        <v>150</v>
      </c>
    </row>
    <row r="8" spans="1:5" s="267" customFormat="1" ht="18.75" customHeight="1" x14ac:dyDescent="0.25">
      <c r="A8" s="185" t="s">
        <v>51</v>
      </c>
      <c r="B8" s="184">
        <v>43365</v>
      </c>
      <c r="C8" s="281">
        <f>Bandros!I2</f>
        <v>3599926</v>
      </c>
      <c r="E8" s="289" t="s">
        <v>153</v>
      </c>
    </row>
    <row r="9" spans="1:5" s="267" customFormat="1" ht="18.75" customHeight="1" x14ac:dyDescent="0.25">
      <c r="A9" s="185" t="s">
        <v>183</v>
      </c>
      <c r="B9" s="184">
        <f>Bentang!A35</f>
        <v>43335</v>
      </c>
      <c r="C9" s="281">
        <f>Bentang!I2</f>
        <v>7574775</v>
      </c>
      <c r="E9" s="289" t="s">
        <v>184</v>
      </c>
    </row>
    <row r="10" spans="1:5" s="267" customFormat="1" ht="18.75" customHeight="1" x14ac:dyDescent="0.25">
      <c r="A10" s="185" t="s">
        <v>186</v>
      </c>
      <c r="B10" s="184" t="s">
        <v>40</v>
      </c>
      <c r="C10" s="281">
        <v>0</v>
      </c>
      <c r="E10" s="289" t="s">
        <v>189</v>
      </c>
    </row>
    <row r="11" spans="1:5" s="267" customFormat="1" ht="18.75" customHeight="1" x14ac:dyDescent="0.25">
      <c r="A11" s="185" t="s">
        <v>188</v>
      </c>
      <c r="B11" s="184">
        <v>43365</v>
      </c>
      <c r="C11" s="281">
        <f>ESP!I2</f>
        <v>476517</v>
      </c>
      <c r="E11" s="289"/>
    </row>
    <row r="12" spans="1:5" s="267" customFormat="1" ht="18.75" customHeight="1" x14ac:dyDescent="0.25">
      <c r="A12" s="185" t="s">
        <v>203</v>
      </c>
      <c r="B12" s="184">
        <v>43365</v>
      </c>
      <c r="C12" s="281">
        <f>Yuan!I2</f>
        <v>473026</v>
      </c>
      <c r="E12" s="289" t="s">
        <v>189</v>
      </c>
    </row>
    <row r="13" spans="1:5" s="267" customFormat="1" ht="18.75" customHeight="1" x14ac:dyDescent="0.25">
      <c r="A13" s="185" t="s">
        <v>52</v>
      </c>
      <c r="B13" s="184">
        <v>43356</v>
      </c>
      <c r="C13" s="281">
        <f>Yanyan!I2</f>
        <v>707963</v>
      </c>
      <c r="E13" s="289" t="s">
        <v>155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156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156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154</v>
      </c>
    </row>
    <row r="17" spans="1:5" s="267" customFormat="1" ht="18.75" customHeight="1" x14ac:dyDescent="0.25">
      <c r="A17" s="185" t="s">
        <v>74</v>
      </c>
      <c r="B17" s="184">
        <f>Bambang!A43</f>
        <v>42876</v>
      </c>
      <c r="C17" s="281">
        <f>Bambang!I2</f>
        <v>258363.5</v>
      </c>
      <c r="E17" s="289" t="s">
        <v>157</v>
      </c>
    </row>
    <row r="18" spans="1:5" s="267" customFormat="1" ht="18.75" customHeight="1" x14ac:dyDescent="0.25">
      <c r="A18" s="185" t="s">
        <v>75</v>
      </c>
      <c r="B18" s="184" t="s">
        <v>40</v>
      </c>
      <c r="C18" s="281">
        <v>0</v>
      </c>
      <c r="E18" s="289" t="s">
        <v>156</v>
      </c>
    </row>
    <row r="19" spans="1:5" s="267" customFormat="1" ht="18.75" customHeight="1" x14ac:dyDescent="0.25">
      <c r="A19" s="185" t="s">
        <v>87</v>
      </c>
      <c r="B19" s="184">
        <v>43363</v>
      </c>
      <c r="C19" s="281">
        <f>Anip!I2</f>
        <v>922190</v>
      </c>
      <c r="E19" s="289" t="s">
        <v>158</v>
      </c>
    </row>
    <row r="20" spans="1:5" s="267" customFormat="1" ht="18.75" customHeight="1" x14ac:dyDescent="0.25">
      <c r="A20" s="185" t="s">
        <v>200</v>
      </c>
      <c r="B20" s="184">
        <v>43362</v>
      </c>
      <c r="C20" s="281">
        <f>'Sale Atlantis'!I2</f>
        <v>433635</v>
      </c>
      <c r="E20" s="288"/>
    </row>
    <row r="21" spans="1:5" s="267" customFormat="1" ht="18.75" customHeight="1" x14ac:dyDescent="0.25">
      <c r="A21" s="185" t="s">
        <v>214</v>
      </c>
      <c r="B21" s="184" t="s">
        <v>40</v>
      </c>
      <c r="C21" s="281">
        <f>'Sale ESP'!I2</f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47" t="s">
        <v>11</v>
      </c>
      <c r="B23" s="448"/>
      <c r="C23" s="445">
        <f>SUM(C5:C22)</f>
        <v>30530800.5</v>
      </c>
    </row>
    <row r="24" spans="1:5" s="267" customFormat="1" ht="15" customHeight="1" x14ac:dyDescent="0.25">
      <c r="A24" s="449"/>
      <c r="B24" s="450"/>
      <c r="C24" s="446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25" activePane="bottomLeft" state="frozen"/>
      <selection pane="bottomLeft" activeCell="G31" sqref="G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15" t="s">
        <v>22</v>
      </c>
      <c r="G1" s="415"/>
      <c r="H1" s="415"/>
      <c r="I1" s="326" t="s">
        <v>27</v>
      </c>
      <c r="J1" s="324"/>
      <c r="L1" s="327">
        <f>SUM(D7:D36)</f>
        <v>8780632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15" t="s">
        <v>21</v>
      </c>
      <c r="G2" s="415"/>
      <c r="H2" s="415"/>
      <c r="I2" s="326">
        <f>J653*-1</f>
        <v>8301044</v>
      </c>
      <c r="J2" s="324"/>
      <c r="L2" s="327">
        <f>SUM(G7:G37)</f>
        <v>479588</v>
      </c>
      <c r="O2" s="233" t="s">
        <v>198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416"/>
      <c r="B4" s="417"/>
      <c r="C4" s="417"/>
      <c r="D4" s="417"/>
      <c r="E4" s="417"/>
      <c r="F4" s="417"/>
      <c r="G4" s="417"/>
      <c r="H4" s="417"/>
      <c r="I4" s="417"/>
      <c r="J4" s="418"/>
    </row>
    <row r="5" spans="1:16" x14ac:dyDescent="0.25">
      <c r="A5" s="419" t="s">
        <v>2</v>
      </c>
      <c r="B5" s="421" t="s">
        <v>3</v>
      </c>
      <c r="C5" s="422"/>
      <c r="D5" s="422"/>
      <c r="E5" s="422"/>
      <c r="F5" s="422"/>
      <c r="G5" s="423"/>
      <c r="H5" s="424" t="s">
        <v>4</v>
      </c>
      <c r="I5" s="426" t="s">
        <v>5</v>
      </c>
      <c r="J5" s="428" t="s">
        <v>6</v>
      </c>
    </row>
    <row r="6" spans="1:16" x14ac:dyDescent="0.25">
      <c r="A6" s="42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25"/>
      <c r="I6" s="427"/>
      <c r="J6" s="429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31" t="s">
        <v>12</v>
      </c>
      <c r="H647" s="431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30" t="s">
        <v>13</v>
      </c>
      <c r="H648" s="430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30" t="s">
        <v>14</v>
      </c>
      <c r="H649" s="430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30" t="s">
        <v>15</v>
      </c>
      <c r="H650" s="430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30" t="s">
        <v>16</v>
      </c>
      <c r="H651" s="430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30" t="s">
        <v>5</v>
      </c>
      <c r="H652" s="430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30" t="s">
        <v>32</v>
      </c>
      <c r="H653" s="430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07"/>
  <sheetViews>
    <sheetView workbookViewId="0">
      <pane ySplit="7" topLeftCell="A182" activePane="bottomLeft" state="frozen"/>
      <selection pane="bottomLeft" activeCell="J187" sqref="J18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98" t="s">
        <v>22</v>
      </c>
      <c r="G1" s="398"/>
      <c r="H1" s="398"/>
      <c r="I1" s="42" t="s">
        <v>20</v>
      </c>
      <c r="J1" s="20"/>
      <c r="L1" s="277">
        <f>SUM(D183:D187)</f>
        <v>1866463</v>
      </c>
      <c r="M1" s="219">
        <v>0</v>
      </c>
      <c r="N1" s="219">
        <v>132213</v>
      </c>
      <c r="O1" s="219">
        <f>L2+N1</f>
        <v>237301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J207*-1</f>
        <v>1345312</v>
      </c>
      <c r="J2" s="20"/>
      <c r="L2" s="277">
        <f>SUM(G183:G187)</f>
        <v>105088</v>
      </c>
      <c r="M2" s="219">
        <v>0</v>
      </c>
    </row>
    <row r="3" spans="1:18" s="233" customFormat="1" x14ac:dyDescent="0.25">
      <c r="A3" s="218" t="s">
        <v>115</v>
      </c>
      <c r="B3" s="218"/>
      <c r="C3" s="221" t="s">
        <v>175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1761375</v>
      </c>
      <c r="M3" s="219">
        <f>M1-M2</f>
        <v>0</v>
      </c>
      <c r="N3" s="219"/>
      <c r="O3" s="219"/>
      <c r="P3" s="219"/>
      <c r="Q3" s="219"/>
      <c r="R3" s="219"/>
    </row>
    <row r="5" spans="1:18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</row>
    <row r="6" spans="1:18" x14ac:dyDescent="0.25">
      <c r="A6" s="405" t="s">
        <v>2</v>
      </c>
      <c r="B6" s="401" t="s">
        <v>3</v>
      </c>
      <c r="C6" s="401"/>
      <c r="D6" s="401"/>
      <c r="E6" s="401"/>
      <c r="F6" s="401"/>
      <c r="G6" s="401"/>
      <c r="H6" s="406" t="s">
        <v>4</v>
      </c>
      <c r="I6" s="402" t="s">
        <v>5</v>
      </c>
      <c r="J6" s="403" t="s">
        <v>6</v>
      </c>
    </row>
    <row r="7" spans="1:18" x14ac:dyDescent="0.25">
      <c r="A7" s="40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06"/>
      <c r="I7" s="402"/>
      <c r="J7" s="403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180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180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1">
        <v>43339</v>
      </c>
      <c r="B176" s="242">
        <v>180173358</v>
      </c>
      <c r="C176" s="247">
        <v>3</v>
      </c>
      <c r="D176" s="246">
        <v>289538</v>
      </c>
      <c r="E176" s="244">
        <v>180045010</v>
      </c>
      <c r="F176" s="247">
        <v>1</v>
      </c>
      <c r="G176" s="246">
        <v>97038</v>
      </c>
      <c r="H176" s="245"/>
      <c r="I176" s="245"/>
      <c r="J176" s="24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1">
        <v>43340</v>
      </c>
      <c r="B177" s="242">
        <v>180173469</v>
      </c>
      <c r="C177" s="247">
        <v>2</v>
      </c>
      <c r="D177" s="246">
        <v>230913</v>
      </c>
      <c r="E177" s="244"/>
      <c r="F177" s="247"/>
      <c r="G177" s="246"/>
      <c r="H177" s="245"/>
      <c r="I177" s="245"/>
      <c r="J177" s="24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1">
        <v>43342</v>
      </c>
      <c r="B178" s="242">
        <v>180173627</v>
      </c>
      <c r="C178" s="247">
        <v>2</v>
      </c>
      <c r="D178" s="246">
        <v>229863</v>
      </c>
      <c r="E178" s="244"/>
      <c r="F178" s="247"/>
      <c r="G178" s="246"/>
      <c r="H178" s="245"/>
      <c r="I178" s="245"/>
      <c r="J178" s="24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1">
        <v>43344</v>
      </c>
      <c r="B179" s="242">
        <v>180173769</v>
      </c>
      <c r="C179" s="247">
        <v>1</v>
      </c>
      <c r="D179" s="246">
        <v>110163</v>
      </c>
      <c r="E179" s="244">
        <v>180045077</v>
      </c>
      <c r="F179" s="247">
        <v>2</v>
      </c>
      <c r="G179" s="246">
        <v>216125</v>
      </c>
      <c r="H179" s="245"/>
      <c r="I179" s="245"/>
      <c r="J179" s="24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1">
        <v>43347</v>
      </c>
      <c r="B180" s="242">
        <v>180174038</v>
      </c>
      <c r="C180" s="247">
        <v>2</v>
      </c>
      <c r="D180" s="246">
        <v>297063</v>
      </c>
      <c r="E180" s="244"/>
      <c r="F180" s="247"/>
      <c r="G180" s="246"/>
      <c r="H180" s="245"/>
      <c r="I180" s="245"/>
      <c r="J180" s="24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1">
        <v>43349</v>
      </c>
      <c r="B181" s="242">
        <v>180174219</v>
      </c>
      <c r="C181" s="247">
        <v>4</v>
      </c>
      <c r="D181" s="246">
        <v>436450</v>
      </c>
      <c r="E181" s="244"/>
      <c r="F181" s="247"/>
      <c r="G181" s="246"/>
      <c r="H181" s="245"/>
      <c r="I181" s="245"/>
      <c r="J181" s="24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1">
        <v>43350</v>
      </c>
      <c r="B182" s="242">
        <v>180174310</v>
      </c>
      <c r="C182" s="247">
        <v>1</v>
      </c>
      <c r="D182" s="246">
        <v>105088</v>
      </c>
      <c r="E182" s="244"/>
      <c r="F182" s="247"/>
      <c r="G182" s="246"/>
      <c r="H182" s="245"/>
      <c r="I182" s="245">
        <v>1253702</v>
      </c>
      <c r="J182" s="246" t="s">
        <v>17</v>
      </c>
      <c r="K182" s="219"/>
      <c r="L182" s="219"/>
      <c r="M182" s="219"/>
      <c r="N182" s="219"/>
      <c r="O182" s="219"/>
      <c r="P182" s="219"/>
      <c r="Q182" s="219"/>
      <c r="R182" s="219"/>
    </row>
    <row r="183" spans="1:18" s="233" customFormat="1" ht="15.75" customHeight="1" x14ac:dyDescent="0.25">
      <c r="A183" s="161">
        <v>43353</v>
      </c>
      <c r="B183" s="242">
        <v>180174542</v>
      </c>
      <c r="C183" s="247">
        <v>2</v>
      </c>
      <c r="D183" s="246">
        <v>199675</v>
      </c>
      <c r="E183" s="244">
        <v>180045222</v>
      </c>
      <c r="F183" s="247">
        <v>1</v>
      </c>
      <c r="G183" s="246">
        <v>105088</v>
      </c>
      <c r="H183" s="245"/>
      <c r="I183" s="245"/>
      <c r="J183" s="246"/>
      <c r="K183" s="219"/>
      <c r="L183" s="219"/>
      <c r="M183" s="219"/>
      <c r="N183" s="219"/>
      <c r="O183" s="219"/>
      <c r="P183" s="219"/>
      <c r="Q183" s="219"/>
      <c r="R183" s="219"/>
    </row>
    <row r="184" spans="1:18" s="233" customFormat="1" ht="15.75" customHeight="1" x14ac:dyDescent="0.25">
      <c r="A184" s="161">
        <v>43353</v>
      </c>
      <c r="B184" s="242">
        <v>180174554</v>
      </c>
      <c r="C184" s="247">
        <v>2</v>
      </c>
      <c r="D184" s="246">
        <v>273000</v>
      </c>
      <c r="E184" s="244"/>
      <c r="F184" s="247"/>
      <c r="G184" s="246"/>
      <c r="H184" s="245"/>
      <c r="I184" s="245"/>
      <c r="J184" s="246"/>
      <c r="K184" s="219"/>
      <c r="L184" s="219"/>
      <c r="M184" s="219"/>
      <c r="N184" s="219"/>
      <c r="O184" s="219"/>
      <c r="P184" s="219"/>
      <c r="Q184" s="219"/>
      <c r="R184" s="219"/>
    </row>
    <row r="185" spans="1:18" s="233" customFormat="1" ht="15.75" customHeight="1" x14ac:dyDescent="0.25">
      <c r="A185" s="161">
        <v>43355</v>
      </c>
      <c r="B185" s="242">
        <v>180174702</v>
      </c>
      <c r="C185" s="247">
        <v>6</v>
      </c>
      <c r="D185" s="246">
        <v>697113</v>
      </c>
      <c r="E185" s="244"/>
      <c r="F185" s="247"/>
      <c r="G185" s="246"/>
      <c r="H185" s="245"/>
      <c r="I185" s="245"/>
      <c r="J185" s="246"/>
      <c r="K185" s="219"/>
      <c r="L185" s="219"/>
      <c r="M185" s="219"/>
      <c r="N185" s="219"/>
      <c r="O185" s="219"/>
      <c r="P185" s="219"/>
      <c r="Q185" s="219"/>
      <c r="R185" s="219"/>
    </row>
    <row r="186" spans="1:18" s="233" customFormat="1" ht="15.75" customHeight="1" x14ac:dyDescent="0.25">
      <c r="A186" s="161">
        <v>43356</v>
      </c>
      <c r="B186" s="242">
        <v>180174776</v>
      </c>
      <c r="C186" s="247">
        <v>1</v>
      </c>
      <c r="D186" s="246">
        <v>102025</v>
      </c>
      <c r="E186" s="244"/>
      <c r="F186" s="247"/>
      <c r="G186" s="246"/>
      <c r="H186" s="245"/>
      <c r="I186" s="245"/>
      <c r="J186" s="246"/>
      <c r="K186" s="219"/>
      <c r="L186" s="219"/>
      <c r="M186" s="219"/>
      <c r="N186" s="219"/>
      <c r="O186" s="219"/>
      <c r="P186" s="219"/>
      <c r="Q186" s="219"/>
      <c r="R186" s="219"/>
    </row>
    <row r="187" spans="1:18" s="233" customFormat="1" ht="15.75" customHeight="1" x14ac:dyDescent="0.25">
      <c r="A187" s="161">
        <v>43357</v>
      </c>
      <c r="B187" s="242">
        <v>180174878</v>
      </c>
      <c r="C187" s="247">
        <v>5</v>
      </c>
      <c r="D187" s="246">
        <v>594650</v>
      </c>
      <c r="E187" s="244"/>
      <c r="F187" s="247"/>
      <c r="G187" s="246"/>
      <c r="H187" s="245"/>
      <c r="I187" s="245">
        <v>1761375</v>
      </c>
      <c r="J187" s="246" t="s">
        <v>17</v>
      </c>
      <c r="K187" s="219"/>
      <c r="L187" s="219"/>
      <c r="M187" s="219"/>
      <c r="N187" s="219"/>
      <c r="O187" s="219"/>
      <c r="P187" s="219"/>
      <c r="Q187" s="219"/>
      <c r="R187" s="219"/>
    </row>
    <row r="188" spans="1:18" s="233" customFormat="1" ht="15.75" customHeight="1" x14ac:dyDescent="0.25">
      <c r="A188" s="162">
        <v>43360</v>
      </c>
      <c r="B188" s="234">
        <v>180175123</v>
      </c>
      <c r="C188" s="240">
        <v>3</v>
      </c>
      <c r="D188" s="236">
        <v>306250</v>
      </c>
      <c r="E188" s="237"/>
      <c r="F188" s="240"/>
      <c r="G188" s="236"/>
      <c r="H188" s="239"/>
      <c r="I188" s="239"/>
      <c r="J188" s="236"/>
      <c r="K188" s="219"/>
      <c r="L188" s="219"/>
      <c r="M188" s="219"/>
      <c r="N188" s="219"/>
      <c r="O188" s="219"/>
      <c r="P188" s="219"/>
      <c r="Q188" s="219"/>
      <c r="R188" s="219"/>
    </row>
    <row r="189" spans="1:18" s="233" customFormat="1" ht="15.75" customHeight="1" x14ac:dyDescent="0.25">
      <c r="A189" s="162">
        <v>43361</v>
      </c>
      <c r="B189" s="234"/>
      <c r="C189" s="240"/>
      <c r="D189" s="236"/>
      <c r="E189" s="237">
        <v>180045342</v>
      </c>
      <c r="F189" s="240">
        <v>1</v>
      </c>
      <c r="G189" s="236">
        <v>81113</v>
      </c>
      <c r="H189" s="239"/>
      <c r="I189" s="239"/>
      <c r="J189" s="236"/>
      <c r="K189" s="219"/>
      <c r="L189" s="219"/>
      <c r="M189" s="219"/>
      <c r="N189" s="219"/>
      <c r="O189" s="219"/>
      <c r="P189" s="219"/>
      <c r="Q189" s="219"/>
      <c r="R189" s="219"/>
    </row>
    <row r="190" spans="1:18" s="233" customFormat="1" ht="15.75" customHeight="1" x14ac:dyDescent="0.25">
      <c r="A190" s="162">
        <v>43362</v>
      </c>
      <c r="B190" s="234">
        <v>180175293</v>
      </c>
      <c r="C190" s="240">
        <v>3</v>
      </c>
      <c r="D190" s="236">
        <v>281750</v>
      </c>
      <c r="E190" s="237"/>
      <c r="F190" s="240"/>
      <c r="G190" s="236"/>
      <c r="H190" s="239"/>
      <c r="I190" s="239"/>
      <c r="J190" s="236"/>
      <c r="K190" s="219"/>
      <c r="L190" s="219"/>
      <c r="M190" s="219"/>
      <c r="N190" s="219"/>
      <c r="O190" s="219"/>
      <c r="P190" s="219"/>
      <c r="Q190" s="219"/>
      <c r="R190" s="219"/>
    </row>
    <row r="191" spans="1:18" s="233" customFormat="1" ht="15.75" customHeight="1" x14ac:dyDescent="0.25">
      <c r="A191" s="162">
        <v>43362</v>
      </c>
      <c r="B191" s="234">
        <v>180175311</v>
      </c>
      <c r="C191" s="240">
        <v>3</v>
      </c>
      <c r="D191" s="236">
        <v>334600</v>
      </c>
      <c r="E191" s="237"/>
      <c r="F191" s="240"/>
      <c r="G191" s="236"/>
      <c r="H191" s="239"/>
      <c r="I191" s="239"/>
      <c r="J191" s="236"/>
      <c r="K191" s="219"/>
      <c r="L191" s="219"/>
      <c r="M191" s="219"/>
      <c r="N191" s="219"/>
      <c r="O191" s="219"/>
      <c r="P191" s="219"/>
      <c r="Q191" s="219"/>
      <c r="R191" s="219"/>
    </row>
    <row r="192" spans="1:18" s="233" customFormat="1" ht="15.75" customHeight="1" x14ac:dyDescent="0.25">
      <c r="A192" s="162">
        <v>43363</v>
      </c>
      <c r="B192" s="234">
        <v>180175386</v>
      </c>
      <c r="C192" s="240">
        <v>4</v>
      </c>
      <c r="D192" s="236">
        <v>414050</v>
      </c>
      <c r="E192" s="237"/>
      <c r="F192" s="240"/>
      <c r="G192" s="236"/>
      <c r="H192" s="239"/>
      <c r="I192" s="239"/>
      <c r="J192" s="236"/>
      <c r="K192" s="219"/>
      <c r="L192" s="219"/>
      <c r="M192" s="219"/>
      <c r="N192" s="219"/>
      <c r="O192" s="219"/>
      <c r="P192" s="219"/>
      <c r="Q192" s="219"/>
      <c r="R192" s="219"/>
    </row>
    <row r="193" spans="1:18" s="233" customFormat="1" ht="15.75" customHeight="1" x14ac:dyDescent="0.25">
      <c r="A193" s="162">
        <v>43364</v>
      </c>
      <c r="B193" s="234">
        <v>180175456</v>
      </c>
      <c r="C193" s="240">
        <v>2</v>
      </c>
      <c r="D193" s="236">
        <v>208163</v>
      </c>
      <c r="E193" s="237">
        <v>180045388</v>
      </c>
      <c r="F193" s="240">
        <v>1</v>
      </c>
      <c r="G193" s="236">
        <v>118388</v>
      </c>
      <c r="H193" s="239"/>
      <c r="I193" s="239"/>
      <c r="J193" s="236"/>
      <c r="K193" s="219"/>
      <c r="L193" s="219"/>
      <c r="M193" s="219"/>
      <c r="N193" s="219"/>
      <c r="O193" s="219"/>
      <c r="P193" s="219"/>
      <c r="Q193" s="219"/>
      <c r="R193" s="219"/>
    </row>
    <row r="194" spans="1:18" s="233" customFormat="1" ht="15.75" customHeight="1" x14ac:dyDescent="0.25">
      <c r="A194" s="162"/>
      <c r="B194" s="234"/>
      <c r="C194" s="240"/>
      <c r="D194" s="236"/>
      <c r="E194" s="237"/>
      <c r="F194" s="240"/>
      <c r="G194" s="236"/>
      <c r="H194" s="239"/>
      <c r="I194" s="239"/>
      <c r="J194" s="236"/>
      <c r="K194" s="219"/>
      <c r="L194" s="219"/>
      <c r="M194" s="219"/>
      <c r="N194" s="219"/>
      <c r="O194" s="219"/>
      <c r="P194" s="219"/>
      <c r="Q194" s="219"/>
      <c r="R194" s="219"/>
    </row>
    <row r="195" spans="1:18" s="233" customFormat="1" ht="15.75" customHeight="1" x14ac:dyDescent="0.25">
      <c r="A195" s="162"/>
      <c r="B195" s="234"/>
      <c r="C195" s="240"/>
      <c r="D195" s="236"/>
      <c r="E195" s="237"/>
      <c r="F195" s="240"/>
      <c r="G195" s="236"/>
      <c r="H195" s="239"/>
      <c r="I195" s="239"/>
      <c r="J195" s="236"/>
      <c r="K195" s="219"/>
      <c r="L195" s="219"/>
      <c r="M195" s="219"/>
      <c r="N195" s="219"/>
      <c r="O195" s="219"/>
      <c r="P195" s="219"/>
      <c r="Q195" s="219"/>
      <c r="R195" s="219"/>
    </row>
    <row r="196" spans="1:18" s="233" customFormat="1" ht="15.75" customHeight="1" x14ac:dyDescent="0.25">
      <c r="A196" s="162"/>
      <c r="B196" s="234"/>
      <c r="C196" s="240"/>
      <c r="D196" s="236"/>
      <c r="E196" s="237"/>
      <c r="F196" s="240"/>
      <c r="G196" s="236"/>
      <c r="H196" s="239"/>
      <c r="I196" s="239"/>
      <c r="J196" s="236"/>
      <c r="K196" s="219"/>
      <c r="L196" s="219"/>
      <c r="M196" s="219"/>
      <c r="N196" s="219"/>
      <c r="O196" s="219"/>
      <c r="P196" s="219"/>
      <c r="Q196" s="219"/>
      <c r="R196" s="219"/>
    </row>
    <row r="197" spans="1:18" s="233" customFormat="1" ht="15.75" customHeight="1" x14ac:dyDescent="0.25">
      <c r="A197" s="162"/>
      <c r="B197" s="234"/>
      <c r="C197" s="240"/>
      <c r="D197" s="236"/>
      <c r="E197" s="237"/>
      <c r="F197" s="240"/>
      <c r="G197" s="236"/>
      <c r="H197" s="239"/>
      <c r="I197" s="239"/>
      <c r="J197" s="236"/>
      <c r="K197" s="219"/>
      <c r="L197" s="219"/>
      <c r="M197" s="219"/>
      <c r="N197" s="219"/>
      <c r="O197" s="219"/>
      <c r="P197" s="219"/>
      <c r="Q197" s="219"/>
      <c r="R197" s="219"/>
    </row>
    <row r="198" spans="1:18" x14ac:dyDescent="0.25">
      <c r="A198" s="162"/>
      <c r="B198" s="3"/>
      <c r="C198" s="40"/>
      <c r="D198" s="6"/>
      <c r="E198" s="7"/>
      <c r="F198" s="40"/>
      <c r="G198" s="6"/>
      <c r="H198" s="39"/>
      <c r="I198" s="39"/>
      <c r="J198" s="6"/>
    </row>
    <row r="199" spans="1:18" x14ac:dyDescent="0.25">
      <c r="A199" s="162"/>
      <c r="B199" s="8" t="s">
        <v>11</v>
      </c>
      <c r="C199" s="77">
        <f>SUM(C8:C198)</f>
        <v>1025</v>
      </c>
      <c r="D199" s="9">
        <f>SUM(D8:D198)</f>
        <v>111046029</v>
      </c>
      <c r="E199" s="8" t="s">
        <v>11</v>
      </c>
      <c r="F199" s="77">
        <f>SUM(F8:F198)</f>
        <v>89</v>
      </c>
      <c r="G199" s="5">
        <f>SUM(G8:G198)</f>
        <v>19233252</v>
      </c>
      <c r="H199" s="40">
        <f>SUM(H8:H198)</f>
        <v>0</v>
      </c>
      <c r="I199" s="40">
        <f>SUM(I8:I198)</f>
        <v>90467465</v>
      </c>
      <c r="J199" s="5"/>
    </row>
    <row r="200" spans="1:18" x14ac:dyDescent="0.25">
      <c r="A200" s="162"/>
      <c r="B200" s="8"/>
      <c r="C200" s="77"/>
      <c r="D200" s="9"/>
      <c r="E200" s="8"/>
      <c r="F200" s="77"/>
      <c r="G200" s="5"/>
      <c r="H200" s="40"/>
      <c r="I200" s="40"/>
      <c r="J200" s="5"/>
    </row>
    <row r="201" spans="1:18" x14ac:dyDescent="0.25">
      <c r="A201" s="163"/>
      <c r="B201" s="11"/>
      <c r="C201" s="40"/>
      <c r="D201" s="6"/>
      <c r="E201" s="8"/>
      <c r="F201" s="40"/>
      <c r="G201" s="404" t="s">
        <v>12</v>
      </c>
      <c r="H201" s="404"/>
      <c r="I201" s="39"/>
      <c r="J201" s="13">
        <f>SUM(D8:D198)</f>
        <v>111046029</v>
      </c>
    </row>
    <row r="202" spans="1:18" x14ac:dyDescent="0.25">
      <c r="A202" s="162"/>
      <c r="B202" s="3"/>
      <c r="C202" s="40"/>
      <c r="D202" s="6"/>
      <c r="E202" s="7"/>
      <c r="F202" s="40"/>
      <c r="G202" s="404" t="s">
        <v>13</v>
      </c>
      <c r="H202" s="404"/>
      <c r="I202" s="39"/>
      <c r="J202" s="13">
        <f>SUM(G8:G198)</f>
        <v>19233252</v>
      </c>
    </row>
    <row r="203" spans="1:18" x14ac:dyDescent="0.25">
      <c r="A203" s="164"/>
      <c r="B203" s="7"/>
      <c r="C203" s="40"/>
      <c r="D203" s="6"/>
      <c r="E203" s="7"/>
      <c r="F203" s="40"/>
      <c r="G203" s="404" t="s">
        <v>14</v>
      </c>
      <c r="H203" s="404"/>
      <c r="I203" s="41"/>
      <c r="J203" s="15">
        <f>J201-J202</f>
        <v>91812777</v>
      </c>
    </row>
    <row r="204" spans="1:18" x14ac:dyDescent="0.25">
      <c r="A204" s="162"/>
      <c r="B204" s="16"/>
      <c r="C204" s="40"/>
      <c r="D204" s="17"/>
      <c r="E204" s="7"/>
      <c r="F204" s="40"/>
      <c r="G204" s="404" t="s">
        <v>15</v>
      </c>
      <c r="H204" s="404"/>
      <c r="I204" s="39"/>
      <c r="J204" s="13">
        <f>SUM(H8:H198)</f>
        <v>0</v>
      </c>
    </row>
    <row r="205" spans="1:18" x14ac:dyDescent="0.25">
      <c r="A205" s="162"/>
      <c r="B205" s="16"/>
      <c r="C205" s="40"/>
      <c r="D205" s="17"/>
      <c r="E205" s="7"/>
      <c r="F205" s="40"/>
      <c r="G205" s="404" t="s">
        <v>16</v>
      </c>
      <c r="H205" s="404"/>
      <c r="I205" s="39"/>
      <c r="J205" s="13">
        <f>J203+J204</f>
        <v>91812777</v>
      </c>
    </row>
    <row r="206" spans="1:18" x14ac:dyDescent="0.25">
      <c r="A206" s="162"/>
      <c r="B206" s="16"/>
      <c r="C206" s="40"/>
      <c r="D206" s="17"/>
      <c r="E206" s="7"/>
      <c r="F206" s="40"/>
      <c r="G206" s="404" t="s">
        <v>5</v>
      </c>
      <c r="H206" s="404"/>
      <c r="I206" s="39"/>
      <c r="J206" s="13">
        <f>SUM(I8:I198)</f>
        <v>90467465</v>
      </c>
    </row>
    <row r="207" spans="1:18" x14ac:dyDescent="0.25">
      <c r="A207" s="162"/>
      <c r="B207" s="16"/>
      <c r="C207" s="40"/>
      <c r="D207" s="17"/>
      <c r="E207" s="7"/>
      <c r="F207" s="40"/>
      <c r="G207" s="404" t="s">
        <v>32</v>
      </c>
      <c r="H207" s="404"/>
      <c r="I207" s="40" t="str">
        <f>IF(J207&gt;0,"SALDO",IF(J207&lt;0,"PIUTANG",IF(J207=0,"LUNAS")))</f>
        <v>PIUTANG</v>
      </c>
      <c r="J207" s="13">
        <f>J206-J205</f>
        <v>-1345312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06:H206"/>
    <mergeCell ref="G207:H207"/>
    <mergeCell ref="G201:H201"/>
    <mergeCell ref="G202:H202"/>
    <mergeCell ref="G203:H203"/>
    <mergeCell ref="G204:H204"/>
    <mergeCell ref="G205:H205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398" t="s">
        <v>22</v>
      </c>
      <c r="G1" s="398"/>
      <c r="H1" s="398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98" t="s">
        <v>21</v>
      </c>
      <c r="G2" s="398"/>
      <c r="H2" s="398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165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2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2" x14ac:dyDescent="0.25">
      <c r="A7" s="435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10"/>
      <c r="I7" s="442"/>
      <c r="J7" s="41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04" t="s">
        <v>12</v>
      </c>
      <c r="H120" s="40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04" t="s">
        <v>13</v>
      </c>
      <c r="H121" s="40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04" t="s">
        <v>14</v>
      </c>
      <c r="H122" s="40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04" t="s">
        <v>15</v>
      </c>
      <c r="H123" s="40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04" t="s">
        <v>16</v>
      </c>
      <c r="H124" s="40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04" t="s">
        <v>5</v>
      </c>
      <c r="H125" s="40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04" t="s">
        <v>32</v>
      </c>
      <c r="H126" s="40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52" t="s">
        <v>22</v>
      </c>
      <c r="G1" s="452"/>
      <c r="H1" s="452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52" t="s">
        <v>21</v>
      </c>
      <c r="G2" s="452"/>
      <c r="H2" s="452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176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3"/>
      <c r="B5" s="453"/>
      <c r="C5" s="453"/>
      <c r="D5" s="453"/>
      <c r="E5" s="453"/>
      <c r="F5" s="453"/>
      <c r="G5" s="453"/>
      <c r="H5" s="453"/>
      <c r="I5" s="453"/>
      <c r="J5" s="453"/>
    </row>
    <row r="6" spans="1:13" x14ac:dyDescent="0.25">
      <c r="A6" s="454" t="s">
        <v>2</v>
      </c>
      <c r="B6" s="455" t="s">
        <v>3</v>
      </c>
      <c r="C6" s="455"/>
      <c r="D6" s="455"/>
      <c r="E6" s="455"/>
      <c r="F6" s="455"/>
      <c r="G6" s="455"/>
      <c r="H6" s="456" t="s">
        <v>4</v>
      </c>
      <c r="I6" s="458" t="s">
        <v>5</v>
      </c>
      <c r="J6" s="459" t="s">
        <v>6</v>
      </c>
    </row>
    <row r="7" spans="1:13" x14ac:dyDescent="0.25">
      <c r="A7" s="454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57"/>
      <c r="I7" s="458"/>
      <c r="J7" s="459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148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51" t="s">
        <v>12</v>
      </c>
      <c r="H89" s="451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51" t="s">
        <v>13</v>
      </c>
      <c r="H90" s="451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51" t="s">
        <v>14</v>
      </c>
      <c r="H91" s="451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51" t="s">
        <v>15</v>
      </c>
      <c r="H92" s="451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51" t="s">
        <v>16</v>
      </c>
      <c r="H93" s="451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51" t="s">
        <v>5</v>
      </c>
      <c r="H94" s="451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51" t="s">
        <v>32</v>
      </c>
      <c r="H95" s="451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163</v>
      </c>
      <c r="D1" s="20"/>
      <c r="E1" s="20"/>
      <c r="F1" s="398" t="s">
        <v>22</v>
      </c>
      <c r="G1" s="398"/>
      <c r="H1" s="398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98" t="s">
        <v>21</v>
      </c>
      <c r="G2" s="398"/>
      <c r="H2" s="39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32"/>
      <c r="B4" s="432"/>
      <c r="C4" s="432"/>
      <c r="D4" s="432"/>
      <c r="E4" s="432"/>
      <c r="F4" s="432"/>
      <c r="G4" s="432"/>
      <c r="H4" s="432"/>
      <c r="I4" s="432"/>
      <c r="J4" s="433"/>
    </row>
    <row r="5" spans="1:15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13" t="s">
        <v>6</v>
      </c>
    </row>
    <row r="6" spans="1:15" x14ac:dyDescent="0.25">
      <c r="A6" s="435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40"/>
      <c r="I6" s="442"/>
      <c r="J6" s="414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164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169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04" t="s">
        <v>12</v>
      </c>
      <c r="H121" s="40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04" t="s">
        <v>13</v>
      </c>
      <c r="H122" s="40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04" t="s">
        <v>14</v>
      </c>
      <c r="H123" s="40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04" t="s">
        <v>15</v>
      </c>
      <c r="H124" s="40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04" t="s">
        <v>16</v>
      </c>
      <c r="H125" s="40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04" t="s">
        <v>5</v>
      </c>
      <c r="H126" s="40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04" t="s">
        <v>32</v>
      </c>
      <c r="H127" s="40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98" t="s">
        <v>22</v>
      </c>
      <c r="G1" s="398"/>
      <c r="H1" s="39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98" t="s">
        <v>21</v>
      </c>
      <c r="G2" s="398"/>
      <c r="H2" s="39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99"/>
      <c r="B4" s="399"/>
      <c r="C4" s="399"/>
      <c r="D4" s="399"/>
      <c r="E4" s="399"/>
      <c r="F4" s="399"/>
      <c r="G4" s="399"/>
      <c r="H4" s="399"/>
      <c r="I4" s="399"/>
      <c r="J4" s="39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400" t="s">
        <v>2</v>
      </c>
      <c r="B5" s="401" t="s">
        <v>3</v>
      </c>
      <c r="C5" s="401"/>
      <c r="D5" s="401"/>
      <c r="E5" s="401"/>
      <c r="F5" s="401"/>
      <c r="G5" s="401"/>
      <c r="H5" s="401" t="s">
        <v>4</v>
      </c>
      <c r="I5" s="460" t="s">
        <v>5</v>
      </c>
      <c r="J5" s="403" t="s">
        <v>6</v>
      </c>
      <c r="L5" s="37"/>
      <c r="M5" s="37"/>
      <c r="N5" s="37"/>
      <c r="O5" s="37"/>
      <c r="P5" s="37"/>
      <c r="Q5" s="37"/>
    </row>
    <row r="6" spans="1:17" x14ac:dyDescent="0.25">
      <c r="A6" s="40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1"/>
      <c r="I6" s="460"/>
      <c r="J6" s="40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404" t="s">
        <v>12</v>
      </c>
      <c r="H31" s="40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404" t="s">
        <v>13</v>
      </c>
      <c r="H32" s="40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404" t="s">
        <v>14</v>
      </c>
      <c r="H33" s="40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404" t="s">
        <v>15</v>
      </c>
      <c r="H34" s="40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404" t="s">
        <v>16</v>
      </c>
      <c r="H35" s="40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404" t="s">
        <v>5</v>
      </c>
      <c r="H36" s="40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404" t="s">
        <v>32</v>
      </c>
      <c r="H37" s="40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98" t="s">
        <v>22</v>
      </c>
      <c r="G1" s="398"/>
      <c r="H1" s="39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98" t="s">
        <v>21</v>
      </c>
      <c r="G2" s="398"/>
      <c r="H2" s="398"/>
      <c r="I2" s="38">
        <f>J59*-1</f>
        <v>-34807202</v>
      </c>
      <c r="J2" s="20"/>
    </row>
    <row r="4" spans="1:10" ht="19.5" x14ac:dyDescent="0.25">
      <c r="A4" s="432"/>
      <c r="B4" s="432"/>
      <c r="C4" s="432"/>
      <c r="D4" s="432"/>
      <c r="E4" s="432"/>
      <c r="F4" s="432"/>
      <c r="G4" s="432"/>
      <c r="H4" s="432"/>
      <c r="I4" s="432"/>
      <c r="J4" s="433"/>
    </row>
    <row r="5" spans="1:10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13" t="s">
        <v>6</v>
      </c>
    </row>
    <row r="6" spans="1:10" x14ac:dyDescent="0.25">
      <c r="A6" s="435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40"/>
      <c r="I6" s="442"/>
      <c r="J6" s="41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61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62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61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62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61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62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61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62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61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62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61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62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61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62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61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62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61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62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61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62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04" t="s">
        <v>12</v>
      </c>
      <c r="H53" s="40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04" t="s">
        <v>13</v>
      </c>
      <c r="H54" s="40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04" t="s">
        <v>14</v>
      </c>
      <c r="H55" s="40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04" t="s">
        <v>15</v>
      </c>
      <c r="H56" s="40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04" t="s">
        <v>16</v>
      </c>
      <c r="H57" s="40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04" t="s">
        <v>5</v>
      </c>
      <c r="H58" s="40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04" t="s">
        <v>32</v>
      </c>
      <c r="H59" s="40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398" t="s">
        <v>21</v>
      </c>
      <c r="G2" s="398"/>
      <c r="H2" s="398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L5" s="238"/>
    </row>
    <row r="6" spans="1:12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  <c r="L6" s="238"/>
    </row>
    <row r="7" spans="1:12" x14ac:dyDescent="0.25">
      <c r="A7" s="435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40"/>
      <c r="I7" s="442"/>
      <c r="J7" s="414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04" t="s">
        <v>12</v>
      </c>
      <c r="H53" s="40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04" t="s">
        <v>13</v>
      </c>
      <c r="H54" s="40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04" t="s">
        <v>14</v>
      </c>
      <c r="H55" s="40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04" t="s">
        <v>15</v>
      </c>
      <c r="H56" s="40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04" t="s">
        <v>16</v>
      </c>
      <c r="H57" s="40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04" t="s">
        <v>5</v>
      </c>
      <c r="H58" s="40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04" t="s">
        <v>32</v>
      </c>
      <c r="H59" s="40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159</v>
      </c>
      <c r="D1" s="218"/>
      <c r="E1" s="218"/>
      <c r="F1" s="398" t="s">
        <v>22</v>
      </c>
      <c r="G1" s="398"/>
      <c r="H1" s="39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98" t="s">
        <v>21</v>
      </c>
      <c r="G2" s="398"/>
      <c r="H2" s="39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60" t="s">
        <v>5</v>
      </c>
      <c r="J6" s="403" t="s">
        <v>6</v>
      </c>
      <c r="L6" s="219"/>
      <c r="M6" s="219"/>
      <c r="N6" s="219"/>
      <c r="O6" s="219"/>
      <c r="P6" s="219"/>
      <c r="Q6" s="219"/>
    </row>
    <row r="7" spans="1:17" x14ac:dyDescent="0.25">
      <c r="A7" s="400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01"/>
      <c r="I7" s="460"/>
      <c r="J7" s="403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160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4" t="s">
        <v>12</v>
      </c>
      <c r="H32" s="40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4" t="s">
        <v>13</v>
      </c>
      <c r="H33" s="40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04" t="s">
        <v>14</v>
      </c>
      <c r="H34" s="40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04" t="s">
        <v>15</v>
      </c>
      <c r="H35" s="40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4" t="s">
        <v>16</v>
      </c>
      <c r="H36" s="40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04" t="s">
        <v>5</v>
      </c>
      <c r="H37" s="40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04" t="s">
        <v>32</v>
      </c>
      <c r="H38" s="40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98" t="s">
        <v>22</v>
      </c>
      <c r="G1" s="398"/>
      <c r="H1" s="39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99" t="s">
        <v>62</v>
      </c>
      <c r="B5" s="399"/>
      <c r="C5" s="399"/>
      <c r="D5" s="399"/>
      <c r="E5" s="399"/>
      <c r="F5" s="399"/>
      <c r="G5" s="399"/>
      <c r="H5" s="399"/>
      <c r="I5" s="399"/>
      <c r="J5" s="399"/>
    </row>
    <row r="6" spans="1:19" x14ac:dyDescent="0.25">
      <c r="A6" s="405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02" t="s">
        <v>5</v>
      </c>
      <c r="J6" s="403" t="s">
        <v>6</v>
      </c>
    </row>
    <row r="7" spans="1:19" x14ac:dyDescent="0.25">
      <c r="A7" s="40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01"/>
      <c r="I7" s="402"/>
      <c r="J7" s="403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04" t="s">
        <v>12</v>
      </c>
      <c r="H32" s="40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04" t="s">
        <v>13</v>
      </c>
      <c r="H33" s="40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04" t="s">
        <v>14</v>
      </c>
      <c r="H34" s="40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04" t="s">
        <v>15</v>
      </c>
      <c r="H35" s="40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04" t="s">
        <v>16</v>
      </c>
      <c r="H36" s="40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04" t="s">
        <v>5</v>
      </c>
      <c r="H37" s="40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04" t="s">
        <v>32</v>
      </c>
      <c r="H38" s="40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398" t="s">
        <v>21</v>
      </c>
      <c r="G2" s="398"/>
      <c r="H2" s="398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3" x14ac:dyDescent="0.25">
      <c r="A7" s="435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10"/>
      <c r="I7" s="442"/>
      <c r="J7" s="41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160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160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160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160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160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160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160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160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160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160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160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160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160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166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166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166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167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04" t="s">
        <v>12</v>
      </c>
      <c r="H73" s="40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04" t="s">
        <v>13</v>
      </c>
      <c r="H74" s="40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04" t="s">
        <v>14</v>
      </c>
      <c r="H75" s="40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04" t="s">
        <v>15</v>
      </c>
      <c r="H76" s="40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04" t="s">
        <v>16</v>
      </c>
      <c r="H77" s="40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04" t="s">
        <v>5</v>
      </c>
      <c r="H78" s="40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04" t="s">
        <v>32</v>
      </c>
      <c r="H79" s="40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398" t="s">
        <v>119</v>
      </c>
      <c r="G2" s="398"/>
      <c r="H2" s="398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  <c r="L5" s="18"/>
      <c r="N5" s="18"/>
      <c r="O5" s="37"/>
    </row>
    <row r="6" spans="1:15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63" t="s">
        <v>4</v>
      </c>
      <c r="I6" s="465" t="s">
        <v>5</v>
      </c>
      <c r="J6" s="466" t="s">
        <v>6</v>
      </c>
      <c r="L6" s="18"/>
      <c r="N6" s="18"/>
      <c r="O6" s="37"/>
    </row>
    <row r="7" spans="1:15" x14ac:dyDescent="0.25">
      <c r="A7" s="40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64"/>
      <c r="I7" s="465"/>
      <c r="J7" s="466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67" t="s">
        <v>12</v>
      </c>
      <c r="H19" s="4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67" t="s">
        <v>13</v>
      </c>
      <c r="H20" s="4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67" t="s">
        <v>14</v>
      </c>
      <c r="H21" s="4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67" t="s">
        <v>15</v>
      </c>
      <c r="H22" s="4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67" t="s">
        <v>16</v>
      </c>
      <c r="H23" s="4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67" t="s">
        <v>5</v>
      </c>
      <c r="H24" s="4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67" t="s">
        <v>32</v>
      </c>
      <c r="H25" s="4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231"/>
  <sheetViews>
    <sheetView workbookViewId="0">
      <pane ySplit="7" topLeftCell="A1210" activePane="bottomLeft" state="frozen"/>
      <selection pane="bottomLeft" activeCell="E1214" sqref="E1214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190</v>
      </c>
      <c r="D1" s="218"/>
      <c r="E1" s="22"/>
      <c r="F1" s="72" t="s">
        <v>191</v>
      </c>
      <c r="G1" s="72"/>
      <c r="H1" s="72" t="s">
        <v>192</v>
      </c>
      <c r="I1" s="42" t="s">
        <v>27</v>
      </c>
      <c r="J1" s="218"/>
      <c r="L1" s="219">
        <f>SUM(D1207:D1213)</f>
        <v>3681478</v>
      </c>
      <c r="M1" s="219">
        <f>SUM(D1188:D1195)</f>
        <v>4794128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193</v>
      </c>
      <c r="G2" s="72"/>
      <c r="H2" s="72" t="s">
        <v>192</v>
      </c>
      <c r="I2" s="220">
        <f>J1231*-1</f>
        <v>3599926</v>
      </c>
      <c r="J2" s="218"/>
      <c r="L2" s="219">
        <f>SUM(G1207:G1213)</f>
        <v>417725</v>
      </c>
      <c r="M2" s="219">
        <f>SUM(G1188:G1195)</f>
        <v>755825</v>
      </c>
    </row>
    <row r="3" spans="1:18" x14ac:dyDescent="0.25">
      <c r="A3" s="218" t="s">
        <v>115</v>
      </c>
      <c r="B3" s="218"/>
      <c r="C3" s="221" t="s">
        <v>194</v>
      </c>
      <c r="D3" s="218"/>
      <c r="E3" s="22"/>
      <c r="F3" s="319" t="s">
        <v>117</v>
      </c>
      <c r="G3" s="319"/>
      <c r="H3" s="319" t="s">
        <v>192</v>
      </c>
      <c r="I3" s="278" t="s">
        <v>195</v>
      </c>
      <c r="J3" s="218"/>
      <c r="L3" s="219">
        <f>L1-L2</f>
        <v>3263753</v>
      </c>
      <c r="M3" s="219">
        <f>M1-M2</f>
        <v>4038303</v>
      </c>
      <c r="N3" s="219">
        <f>L3+M3</f>
        <v>7302056</v>
      </c>
    </row>
    <row r="4" spans="1:18" x14ac:dyDescent="0.25">
      <c r="L4" s="233"/>
    </row>
    <row r="5" spans="1:18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</row>
    <row r="6" spans="1:18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9" t="s">
        <v>4</v>
      </c>
      <c r="I6" s="411" t="s">
        <v>5</v>
      </c>
      <c r="J6" s="413" t="s">
        <v>6</v>
      </c>
    </row>
    <row r="7" spans="1:18" x14ac:dyDescent="0.25">
      <c r="A7" s="400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410"/>
      <c r="I7" s="412"/>
      <c r="J7" s="414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241">
        <v>43350</v>
      </c>
      <c r="B1115" s="242">
        <v>180174247</v>
      </c>
      <c r="C1115" s="247">
        <v>24</v>
      </c>
      <c r="D1115" s="246">
        <v>2742950</v>
      </c>
      <c r="E1115" s="242">
        <v>180045170</v>
      </c>
      <c r="F1115" s="247">
        <v>4</v>
      </c>
      <c r="G1115" s="246">
        <v>528850</v>
      </c>
      <c r="H1115" s="245"/>
      <c r="I1115" s="245"/>
      <c r="J1115" s="246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241">
        <v>43350</v>
      </c>
      <c r="B1116" s="242">
        <v>180174249</v>
      </c>
      <c r="C1116" s="247">
        <v>9</v>
      </c>
      <c r="D1116" s="246">
        <v>864850</v>
      </c>
      <c r="E1116" s="242"/>
      <c r="F1116" s="247"/>
      <c r="G1116" s="246"/>
      <c r="H1116" s="245"/>
      <c r="I1116" s="245"/>
      <c r="J1116" s="246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241">
        <v>43350</v>
      </c>
      <c r="B1117" s="242">
        <v>180174256</v>
      </c>
      <c r="C1117" s="247">
        <v>4</v>
      </c>
      <c r="D1117" s="246">
        <v>461300</v>
      </c>
      <c r="E1117" s="242"/>
      <c r="F1117" s="247"/>
      <c r="G1117" s="246"/>
      <c r="H1117" s="245"/>
      <c r="I1117" s="245"/>
      <c r="J1117" s="246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241">
        <v>43350</v>
      </c>
      <c r="B1118" s="242">
        <v>180174270</v>
      </c>
      <c r="C1118" s="247">
        <v>5</v>
      </c>
      <c r="D1118" s="246">
        <v>511875</v>
      </c>
      <c r="E1118" s="242"/>
      <c r="F1118" s="247"/>
      <c r="G1118" s="246"/>
      <c r="H1118" s="245"/>
      <c r="I1118" s="245"/>
      <c r="J1118" s="246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241">
        <v>43350</v>
      </c>
      <c r="B1119" s="242">
        <v>180174293</v>
      </c>
      <c r="C1119" s="247">
        <v>9</v>
      </c>
      <c r="D1119" s="246">
        <v>874825</v>
      </c>
      <c r="E1119" s="242"/>
      <c r="F1119" s="247"/>
      <c r="G1119" s="246"/>
      <c r="H1119" s="245"/>
      <c r="I1119" s="245"/>
      <c r="J1119" s="246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241">
        <v>43350</v>
      </c>
      <c r="B1120" s="242">
        <v>180174295</v>
      </c>
      <c r="C1120" s="247">
        <v>2</v>
      </c>
      <c r="D1120" s="246">
        <v>254538</v>
      </c>
      <c r="E1120" s="242"/>
      <c r="F1120" s="247"/>
      <c r="G1120" s="246"/>
      <c r="H1120" s="245"/>
      <c r="I1120" s="245"/>
      <c r="J1120" s="246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241">
        <v>43350</v>
      </c>
      <c r="B1121" s="242">
        <v>180174320</v>
      </c>
      <c r="C1121" s="247">
        <v>1</v>
      </c>
      <c r="D1121" s="246">
        <v>76213</v>
      </c>
      <c r="E1121" s="242"/>
      <c r="F1121" s="247"/>
      <c r="G1121" s="246"/>
      <c r="H1121" s="245"/>
      <c r="I1121" s="245">
        <v>5257701</v>
      </c>
      <c r="J1121" s="246" t="s">
        <v>17</v>
      </c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241">
        <v>43351</v>
      </c>
      <c r="B1122" s="242">
        <v>180174328</v>
      </c>
      <c r="C1122" s="247">
        <v>20</v>
      </c>
      <c r="D1122" s="246">
        <v>2055025</v>
      </c>
      <c r="E1122" s="242">
        <v>180045189</v>
      </c>
      <c r="F1122" s="247">
        <v>1</v>
      </c>
      <c r="G1122" s="246">
        <v>46638</v>
      </c>
      <c r="H1122" s="245"/>
      <c r="I1122" s="245"/>
      <c r="J1122" s="246"/>
      <c r="K1122" s="138"/>
      <c r="L1122" s="138"/>
      <c r="M1122" s="138"/>
      <c r="N1122" s="138"/>
      <c r="O1122" s="138"/>
      <c r="P1122" s="138"/>
      <c r="Q1122" s="138"/>
      <c r="R1122" s="138"/>
    </row>
    <row r="1123" spans="1:18" s="134" customFormat="1" x14ac:dyDescent="0.25">
      <c r="A1123" s="241">
        <v>43351</v>
      </c>
      <c r="B1123" s="242">
        <v>180174337</v>
      </c>
      <c r="C1123" s="247">
        <v>8</v>
      </c>
      <c r="D1123" s="246">
        <v>785050</v>
      </c>
      <c r="E1123" s="242"/>
      <c r="F1123" s="247"/>
      <c r="G1123" s="246"/>
      <c r="H1123" s="245"/>
      <c r="I1123" s="245"/>
      <c r="J1123" s="246"/>
      <c r="K1123" s="138"/>
      <c r="L1123" s="138"/>
      <c r="M1123" s="138"/>
      <c r="N1123" s="138"/>
      <c r="O1123" s="138"/>
      <c r="P1123" s="138"/>
      <c r="Q1123" s="138"/>
      <c r="R1123" s="138"/>
    </row>
    <row r="1124" spans="1:18" s="134" customFormat="1" x14ac:dyDescent="0.25">
      <c r="A1124" s="241">
        <v>43351</v>
      </c>
      <c r="B1124" s="242">
        <v>180174342</v>
      </c>
      <c r="C1124" s="247">
        <v>6</v>
      </c>
      <c r="D1124" s="246">
        <v>746813</v>
      </c>
      <c r="E1124" s="242"/>
      <c r="F1124" s="247"/>
      <c r="G1124" s="246"/>
      <c r="H1124" s="245"/>
      <c r="I1124" s="245"/>
      <c r="J1124" s="246"/>
      <c r="K1124" s="138"/>
      <c r="L1124" s="138"/>
      <c r="M1124" s="138"/>
      <c r="N1124" s="138"/>
      <c r="O1124" s="138"/>
      <c r="P1124" s="138"/>
      <c r="Q1124" s="138"/>
      <c r="R1124" s="138"/>
    </row>
    <row r="1125" spans="1:18" s="134" customFormat="1" x14ac:dyDescent="0.25">
      <c r="A1125" s="241">
        <v>43351</v>
      </c>
      <c r="B1125" s="242">
        <v>180174357</v>
      </c>
      <c r="C1125" s="247">
        <v>4</v>
      </c>
      <c r="D1125" s="246">
        <v>340813</v>
      </c>
      <c r="E1125" s="242"/>
      <c r="F1125" s="247"/>
      <c r="G1125" s="246"/>
      <c r="H1125" s="245"/>
      <c r="I1125" s="245"/>
      <c r="J1125" s="246"/>
      <c r="K1125" s="138"/>
      <c r="L1125" s="138"/>
      <c r="M1125" s="138"/>
      <c r="N1125" s="138"/>
      <c r="O1125" s="138"/>
      <c r="P1125" s="138"/>
      <c r="Q1125" s="138"/>
      <c r="R1125" s="138"/>
    </row>
    <row r="1126" spans="1:18" s="134" customFormat="1" x14ac:dyDescent="0.25">
      <c r="A1126" s="241">
        <v>43351</v>
      </c>
      <c r="B1126" s="242">
        <v>180174375</v>
      </c>
      <c r="C1126" s="247">
        <v>5</v>
      </c>
      <c r="D1126" s="246">
        <v>456225</v>
      </c>
      <c r="E1126" s="242"/>
      <c r="F1126" s="247"/>
      <c r="G1126" s="246"/>
      <c r="H1126" s="245"/>
      <c r="I1126" s="245"/>
      <c r="J1126" s="246"/>
      <c r="K1126" s="138"/>
      <c r="L1126" s="138"/>
      <c r="M1126" s="138"/>
      <c r="N1126" s="138"/>
      <c r="O1126" s="138"/>
      <c r="P1126" s="138"/>
      <c r="Q1126" s="138"/>
      <c r="R1126" s="138"/>
    </row>
    <row r="1127" spans="1:18" s="134" customFormat="1" x14ac:dyDescent="0.25">
      <c r="A1127" s="241">
        <v>43351</v>
      </c>
      <c r="B1127" s="242">
        <v>180174834</v>
      </c>
      <c r="C1127" s="247">
        <v>2</v>
      </c>
      <c r="D1127" s="246">
        <v>395850</v>
      </c>
      <c r="E1127" s="242"/>
      <c r="F1127" s="247"/>
      <c r="G1127" s="246"/>
      <c r="H1127" s="245"/>
      <c r="I1127" s="245">
        <v>4733138</v>
      </c>
      <c r="J1127" s="246" t="s">
        <v>17</v>
      </c>
      <c r="K1127" s="138"/>
      <c r="L1127" s="138"/>
      <c r="M1127" s="138"/>
      <c r="N1127" s="138"/>
      <c r="O1127" s="138"/>
      <c r="P1127" s="138"/>
      <c r="Q1127" s="138"/>
      <c r="R1127" s="138"/>
    </row>
    <row r="1128" spans="1:18" s="134" customFormat="1" x14ac:dyDescent="0.25">
      <c r="A1128" s="241">
        <v>43353</v>
      </c>
      <c r="B1128" s="242">
        <v>180174476</v>
      </c>
      <c r="C1128" s="247">
        <v>46</v>
      </c>
      <c r="D1128" s="246">
        <v>4534863</v>
      </c>
      <c r="E1128" s="242">
        <v>180045208</v>
      </c>
      <c r="F1128" s="247">
        <v>3</v>
      </c>
      <c r="G1128" s="246">
        <v>299775</v>
      </c>
      <c r="H1128" s="245"/>
      <c r="I1128" s="245"/>
      <c r="J1128" s="246"/>
      <c r="K1128" s="138"/>
      <c r="L1128" s="138"/>
      <c r="M1128" s="138"/>
      <c r="N1128" s="138"/>
      <c r="O1128" s="138"/>
      <c r="P1128" s="138"/>
      <c r="Q1128" s="138"/>
      <c r="R1128" s="138"/>
    </row>
    <row r="1129" spans="1:18" s="134" customFormat="1" x14ac:dyDescent="0.25">
      <c r="A1129" s="241">
        <v>43353</v>
      </c>
      <c r="B1129" s="242">
        <v>180174486</v>
      </c>
      <c r="C1129" s="247">
        <v>13</v>
      </c>
      <c r="D1129" s="246">
        <v>1490650</v>
      </c>
      <c r="E1129" s="242">
        <v>180045213</v>
      </c>
      <c r="F1129" s="247">
        <v>3</v>
      </c>
      <c r="G1129" s="246">
        <v>317625</v>
      </c>
      <c r="H1129" s="245"/>
      <c r="I1129" s="245"/>
      <c r="J1129" s="246"/>
      <c r="K1129" s="138"/>
      <c r="L1129" s="138"/>
      <c r="M1129" s="138"/>
      <c r="N1129" s="138"/>
      <c r="O1129" s="138"/>
      <c r="P1129" s="138"/>
      <c r="Q1129" s="138"/>
      <c r="R1129" s="138"/>
    </row>
    <row r="1130" spans="1:18" s="134" customFormat="1" x14ac:dyDescent="0.25">
      <c r="A1130" s="241">
        <v>43353</v>
      </c>
      <c r="B1130" s="242">
        <v>180174498</v>
      </c>
      <c r="C1130" s="247">
        <v>14</v>
      </c>
      <c r="D1130" s="246">
        <v>1430363</v>
      </c>
      <c r="E1130" s="242"/>
      <c r="F1130" s="247"/>
      <c r="G1130" s="246"/>
      <c r="H1130" s="245"/>
      <c r="I1130" s="245"/>
      <c r="J1130" s="246"/>
      <c r="K1130" s="138"/>
      <c r="L1130" s="138"/>
      <c r="M1130" s="138"/>
      <c r="N1130" s="138"/>
      <c r="O1130" s="138"/>
      <c r="P1130" s="138"/>
      <c r="Q1130" s="138"/>
      <c r="R1130" s="138"/>
    </row>
    <row r="1131" spans="1:18" s="134" customFormat="1" x14ac:dyDescent="0.25">
      <c r="A1131" s="241">
        <v>43353</v>
      </c>
      <c r="B1131" s="242">
        <v>180174500</v>
      </c>
      <c r="C1131" s="247">
        <v>6</v>
      </c>
      <c r="D1131" s="246">
        <v>621775</v>
      </c>
      <c r="E1131" s="242"/>
      <c r="F1131" s="247"/>
      <c r="G1131" s="246"/>
      <c r="H1131" s="245"/>
      <c r="I1131" s="245"/>
      <c r="J1131" s="246"/>
      <c r="K1131" s="138"/>
      <c r="L1131" s="138"/>
      <c r="M1131" s="138"/>
      <c r="N1131" s="138"/>
      <c r="O1131" s="138"/>
      <c r="P1131" s="138"/>
      <c r="Q1131" s="138"/>
      <c r="R1131" s="138"/>
    </row>
    <row r="1132" spans="1:18" s="134" customFormat="1" x14ac:dyDescent="0.25">
      <c r="A1132" s="241">
        <v>43353</v>
      </c>
      <c r="B1132" s="242">
        <v>180174516</v>
      </c>
      <c r="C1132" s="247">
        <v>6</v>
      </c>
      <c r="D1132" s="246">
        <v>533050</v>
      </c>
      <c r="E1132" s="242"/>
      <c r="F1132" s="247"/>
      <c r="G1132" s="246"/>
      <c r="H1132" s="245"/>
      <c r="I1132" s="245"/>
      <c r="J1132" s="246"/>
      <c r="K1132" s="138"/>
      <c r="L1132" s="138"/>
      <c r="M1132" s="138"/>
      <c r="N1132" s="138"/>
      <c r="O1132" s="138"/>
      <c r="P1132" s="138"/>
      <c r="Q1132" s="138"/>
      <c r="R1132" s="138"/>
    </row>
    <row r="1133" spans="1:18" s="134" customFormat="1" x14ac:dyDescent="0.25">
      <c r="A1133" s="241">
        <v>43353</v>
      </c>
      <c r="B1133" s="242">
        <v>180174531</v>
      </c>
      <c r="C1133" s="247">
        <v>9</v>
      </c>
      <c r="D1133" s="246">
        <v>893025</v>
      </c>
      <c r="E1133" s="242"/>
      <c r="F1133" s="247"/>
      <c r="G1133" s="246"/>
      <c r="H1133" s="245"/>
      <c r="I1133" s="245"/>
      <c r="J1133" s="246"/>
      <c r="K1133" s="138"/>
      <c r="L1133" s="138"/>
      <c r="M1133" s="138"/>
      <c r="N1133" s="138"/>
      <c r="O1133" s="138"/>
      <c r="P1133" s="138"/>
      <c r="Q1133" s="138"/>
      <c r="R1133" s="138"/>
    </row>
    <row r="1134" spans="1:18" s="134" customFormat="1" x14ac:dyDescent="0.25">
      <c r="A1134" s="241">
        <v>43353</v>
      </c>
      <c r="B1134" s="242">
        <v>180174555</v>
      </c>
      <c r="C1134" s="247">
        <v>11</v>
      </c>
      <c r="D1134" s="246">
        <v>1102325</v>
      </c>
      <c r="E1134" s="242"/>
      <c r="F1134" s="247"/>
      <c r="G1134" s="246"/>
      <c r="H1134" s="245"/>
      <c r="I1134" s="245">
        <v>9988651</v>
      </c>
      <c r="J1134" s="246" t="s">
        <v>17</v>
      </c>
      <c r="K1134" s="138"/>
      <c r="L1134" s="138"/>
      <c r="M1134" s="138"/>
      <c r="N1134" s="138"/>
      <c r="O1134" s="138"/>
      <c r="P1134" s="138"/>
      <c r="Q1134" s="138"/>
      <c r="R1134" s="138"/>
    </row>
    <row r="1135" spans="1:18" s="134" customFormat="1" x14ac:dyDescent="0.25">
      <c r="A1135" s="241">
        <v>43354</v>
      </c>
      <c r="B1135" s="242">
        <v>180174570</v>
      </c>
      <c r="C1135" s="247">
        <v>18</v>
      </c>
      <c r="D1135" s="246">
        <v>2030700</v>
      </c>
      <c r="E1135" s="242">
        <v>180045228</v>
      </c>
      <c r="F1135" s="247">
        <v>4</v>
      </c>
      <c r="G1135" s="246">
        <v>365313</v>
      </c>
      <c r="H1135" s="245"/>
      <c r="I1135" s="245"/>
      <c r="J1135" s="246"/>
      <c r="K1135" s="138"/>
      <c r="L1135" s="138"/>
      <c r="M1135" s="138"/>
      <c r="N1135" s="138"/>
      <c r="O1135" s="138"/>
      <c r="P1135" s="138"/>
      <c r="Q1135" s="138"/>
      <c r="R1135" s="138"/>
    </row>
    <row r="1136" spans="1:18" s="134" customFormat="1" x14ac:dyDescent="0.25">
      <c r="A1136" s="241">
        <v>43354</v>
      </c>
      <c r="B1136" s="242">
        <v>180174579</v>
      </c>
      <c r="C1136" s="247">
        <v>1</v>
      </c>
      <c r="D1136" s="246">
        <v>144288</v>
      </c>
      <c r="E1136" s="242"/>
      <c r="F1136" s="247"/>
      <c r="G1136" s="246"/>
      <c r="H1136" s="245"/>
      <c r="I1136" s="245"/>
      <c r="J1136" s="246"/>
      <c r="K1136" s="138"/>
      <c r="L1136" s="138"/>
      <c r="M1136" s="138"/>
      <c r="N1136" s="138"/>
      <c r="O1136" s="138"/>
      <c r="P1136" s="138"/>
      <c r="Q1136" s="138"/>
      <c r="R1136" s="138"/>
    </row>
    <row r="1137" spans="1:18" s="134" customFormat="1" x14ac:dyDescent="0.25">
      <c r="A1137" s="241">
        <v>43354</v>
      </c>
      <c r="B1137" s="242">
        <v>180174588</v>
      </c>
      <c r="C1137" s="247">
        <v>4</v>
      </c>
      <c r="D1137" s="246">
        <v>399088</v>
      </c>
      <c r="E1137" s="242"/>
      <c r="F1137" s="247"/>
      <c r="G1137" s="246"/>
      <c r="H1137" s="245"/>
      <c r="I1137" s="245"/>
      <c r="J1137" s="246"/>
      <c r="K1137" s="138"/>
      <c r="L1137" s="138"/>
      <c r="M1137" s="138"/>
      <c r="N1137" s="138"/>
      <c r="O1137" s="138"/>
      <c r="P1137" s="138"/>
      <c r="Q1137" s="138"/>
      <c r="R1137" s="138"/>
    </row>
    <row r="1138" spans="1:18" s="134" customFormat="1" x14ac:dyDescent="0.25">
      <c r="A1138" s="241">
        <v>43354</v>
      </c>
      <c r="B1138" s="242">
        <v>180174593</v>
      </c>
      <c r="C1138" s="247">
        <v>1</v>
      </c>
      <c r="D1138" s="246">
        <v>101063</v>
      </c>
      <c r="E1138" s="242"/>
      <c r="F1138" s="247"/>
      <c r="G1138" s="246"/>
      <c r="H1138" s="245"/>
      <c r="I1138" s="245"/>
      <c r="J1138" s="246"/>
      <c r="K1138" s="138"/>
      <c r="L1138" s="138"/>
      <c r="M1138" s="138"/>
      <c r="N1138" s="138"/>
      <c r="O1138" s="138"/>
      <c r="P1138" s="138"/>
      <c r="Q1138" s="138"/>
      <c r="R1138" s="138"/>
    </row>
    <row r="1139" spans="1:18" s="134" customFormat="1" x14ac:dyDescent="0.25">
      <c r="A1139" s="241">
        <v>43354</v>
      </c>
      <c r="B1139" s="242">
        <v>180174606</v>
      </c>
      <c r="C1139" s="247">
        <v>1</v>
      </c>
      <c r="D1139" s="246">
        <v>40075</v>
      </c>
      <c r="E1139" s="242"/>
      <c r="F1139" s="247"/>
      <c r="G1139" s="246"/>
      <c r="H1139" s="245"/>
      <c r="I1139" s="245"/>
      <c r="J1139" s="246"/>
      <c r="K1139" s="138"/>
      <c r="L1139" s="138"/>
      <c r="M1139" s="138"/>
      <c r="N1139" s="138"/>
      <c r="O1139" s="138"/>
      <c r="P1139" s="138"/>
      <c r="Q1139" s="138"/>
      <c r="R1139" s="138"/>
    </row>
    <row r="1140" spans="1:18" s="134" customFormat="1" x14ac:dyDescent="0.25">
      <c r="A1140" s="241">
        <v>43354</v>
      </c>
      <c r="B1140" s="242">
        <v>180174607</v>
      </c>
      <c r="C1140" s="247">
        <v>16</v>
      </c>
      <c r="D1140" s="246">
        <v>1605363</v>
      </c>
      <c r="E1140" s="242"/>
      <c r="F1140" s="247"/>
      <c r="G1140" s="246"/>
      <c r="H1140" s="245"/>
      <c r="I1140" s="245"/>
      <c r="J1140" s="246"/>
      <c r="K1140" s="138"/>
      <c r="L1140" s="138"/>
      <c r="M1140" s="138"/>
      <c r="N1140" s="138"/>
      <c r="O1140" s="138"/>
      <c r="P1140" s="138"/>
      <c r="Q1140" s="138"/>
      <c r="R1140" s="138"/>
    </row>
    <row r="1141" spans="1:18" s="134" customFormat="1" x14ac:dyDescent="0.25">
      <c r="A1141" s="241">
        <v>43354</v>
      </c>
      <c r="B1141" s="242">
        <v>180174613</v>
      </c>
      <c r="C1141" s="247">
        <v>1</v>
      </c>
      <c r="D1141" s="246">
        <v>121188</v>
      </c>
      <c r="E1141" s="242"/>
      <c r="F1141" s="247"/>
      <c r="G1141" s="246"/>
      <c r="H1141" s="245"/>
      <c r="I1141" s="245"/>
      <c r="J1141" s="246"/>
      <c r="K1141" s="138"/>
      <c r="L1141" s="138"/>
      <c r="M1141" s="138"/>
      <c r="N1141" s="138"/>
      <c r="O1141" s="138"/>
      <c r="P1141" s="138"/>
      <c r="Q1141" s="138"/>
      <c r="R1141" s="138"/>
    </row>
    <row r="1142" spans="1:18" s="134" customFormat="1" x14ac:dyDescent="0.25">
      <c r="A1142" s="241">
        <v>43354</v>
      </c>
      <c r="B1142" s="242">
        <v>180174620</v>
      </c>
      <c r="C1142" s="247">
        <v>2</v>
      </c>
      <c r="D1142" s="246">
        <v>170275</v>
      </c>
      <c r="E1142" s="242"/>
      <c r="F1142" s="247"/>
      <c r="G1142" s="246"/>
      <c r="H1142" s="245"/>
      <c r="I1142" s="245">
        <v>4246727</v>
      </c>
      <c r="J1142" s="246" t="s">
        <v>17</v>
      </c>
      <c r="K1142" s="138"/>
      <c r="L1142" s="138"/>
      <c r="M1142" s="138"/>
      <c r="N1142" s="138"/>
      <c r="O1142" s="138"/>
      <c r="P1142" s="138"/>
      <c r="Q1142" s="138"/>
      <c r="R1142" s="138"/>
    </row>
    <row r="1143" spans="1:18" s="134" customFormat="1" x14ac:dyDescent="0.25">
      <c r="A1143" s="241">
        <v>43355</v>
      </c>
      <c r="B1143" s="242">
        <v>180174642</v>
      </c>
      <c r="C1143" s="247">
        <v>18</v>
      </c>
      <c r="D1143" s="246">
        <v>2183213</v>
      </c>
      <c r="E1143" s="242"/>
      <c r="F1143" s="247"/>
      <c r="G1143" s="246"/>
      <c r="H1143" s="245"/>
      <c r="I1143" s="245"/>
      <c r="J1143" s="246"/>
      <c r="K1143" s="138"/>
      <c r="L1143" s="138"/>
      <c r="M1143" s="138"/>
      <c r="N1143" s="138"/>
      <c r="O1143" s="138"/>
      <c r="P1143" s="138"/>
      <c r="Q1143" s="138"/>
      <c r="R1143" s="138"/>
    </row>
    <row r="1144" spans="1:18" s="134" customFormat="1" x14ac:dyDescent="0.25">
      <c r="A1144" s="241">
        <v>43355</v>
      </c>
      <c r="B1144" s="242">
        <v>180174647</v>
      </c>
      <c r="C1144" s="247">
        <v>12</v>
      </c>
      <c r="D1144" s="246">
        <v>1049300</v>
      </c>
      <c r="E1144" s="242"/>
      <c r="F1144" s="247"/>
      <c r="G1144" s="246"/>
      <c r="H1144" s="245"/>
      <c r="I1144" s="245"/>
      <c r="J1144" s="246"/>
      <c r="K1144" s="138"/>
      <c r="L1144" s="138"/>
      <c r="M1144" s="138"/>
      <c r="N1144" s="138"/>
      <c r="O1144" s="138"/>
      <c r="P1144" s="138"/>
      <c r="Q1144" s="138"/>
      <c r="R1144" s="138"/>
    </row>
    <row r="1145" spans="1:18" s="134" customFormat="1" x14ac:dyDescent="0.25">
      <c r="A1145" s="241">
        <v>43355</v>
      </c>
      <c r="B1145" s="242">
        <v>180174652</v>
      </c>
      <c r="C1145" s="247">
        <v>4</v>
      </c>
      <c r="D1145" s="246">
        <v>408013</v>
      </c>
      <c r="E1145" s="242"/>
      <c r="F1145" s="247"/>
      <c r="G1145" s="246"/>
      <c r="H1145" s="245"/>
      <c r="I1145" s="245"/>
      <c r="J1145" s="246"/>
      <c r="K1145" s="138"/>
      <c r="L1145" s="138"/>
      <c r="M1145" s="138"/>
      <c r="N1145" s="138"/>
      <c r="O1145" s="138"/>
      <c r="P1145" s="138"/>
      <c r="Q1145" s="138"/>
      <c r="R1145" s="138"/>
    </row>
    <row r="1146" spans="1:18" s="134" customFormat="1" x14ac:dyDescent="0.25">
      <c r="A1146" s="241">
        <v>43355</v>
      </c>
      <c r="B1146" s="242">
        <v>180174654</v>
      </c>
      <c r="C1146" s="247">
        <v>2</v>
      </c>
      <c r="D1146" s="246">
        <v>283675</v>
      </c>
      <c r="E1146" s="242"/>
      <c r="F1146" s="247"/>
      <c r="G1146" s="246"/>
      <c r="H1146" s="245"/>
      <c r="I1146" s="245"/>
      <c r="J1146" s="246"/>
      <c r="K1146" s="138"/>
      <c r="L1146" s="138"/>
      <c r="M1146" s="138"/>
      <c r="N1146" s="138"/>
      <c r="O1146" s="138"/>
      <c r="P1146" s="138"/>
      <c r="Q1146" s="138"/>
      <c r="R1146" s="138"/>
    </row>
    <row r="1147" spans="1:18" s="134" customFormat="1" x14ac:dyDescent="0.25">
      <c r="A1147" s="241">
        <v>43355</v>
      </c>
      <c r="B1147" s="242">
        <v>180174661</v>
      </c>
      <c r="C1147" s="247">
        <v>3</v>
      </c>
      <c r="D1147" s="246">
        <v>379488</v>
      </c>
      <c r="E1147" s="242"/>
      <c r="F1147" s="247"/>
      <c r="G1147" s="246"/>
      <c r="H1147" s="245"/>
      <c r="I1147" s="245"/>
      <c r="J1147" s="246"/>
      <c r="K1147" s="138"/>
      <c r="L1147" s="138"/>
      <c r="M1147" s="138"/>
      <c r="N1147" s="138"/>
      <c r="O1147" s="138"/>
      <c r="P1147" s="138"/>
      <c r="Q1147" s="138"/>
      <c r="R1147" s="138"/>
    </row>
    <row r="1148" spans="1:18" s="134" customFormat="1" x14ac:dyDescent="0.25">
      <c r="A1148" s="241">
        <v>43355</v>
      </c>
      <c r="B1148" s="242">
        <v>180174663</v>
      </c>
      <c r="C1148" s="247">
        <v>2</v>
      </c>
      <c r="D1148" s="246">
        <v>167038</v>
      </c>
      <c r="E1148" s="242"/>
      <c r="F1148" s="247"/>
      <c r="G1148" s="246"/>
      <c r="H1148" s="245"/>
      <c r="I1148" s="245"/>
      <c r="J1148" s="246"/>
      <c r="K1148" s="138"/>
      <c r="L1148" s="138"/>
      <c r="M1148" s="138"/>
      <c r="N1148" s="138"/>
      <c r="O1148" s="138"/>
      <c r="P1148" s="138"/>
      <c r="Q1148" s="138"/>
      <c r="R1148" s="138"/>
    </row>
    <row r="1149" spans="1:18" s="134" customFormat="1" x14ac:dyDescent="0.25">
      <c r="A1149" s="241">
        <v>43355</v>
      </c>
      <c r="B1149" s="242">
        <v>180174679</v>
      </c>
      <c r="C1149" s="247">
        <v>2</v>
      </c>
      <c r="D1149" s="246">
        <v>254363</v>
      </c>
      <c r="E1149" s="242"/>
      <c r="F1149" s="247"/>
      <c r="G1149" s="246"/>
      <c r="H1149" s="245"/>
      <c r="I1149" s="245"/>
      <c r="J1149" s="246"/>
      <c r="K1149" s="138"/>
      <c r="L1149" s="138"/>
      <c r="M1149" s="138"/>
      <c r="N1149" s="138"/>
      <c r="O1149" s="138"/>
      <c r="P1149" s="138"/>
      <c r="Q1149" s="138"/>
      <c r="R1149" s="138"/>
    </row>
    <row r="1150" spans="1:18" s="134" customFormat="1" x14ac:dyDescent="0.25">
      <c r="A1150" s="241">
        <v>43355</v>
      </c>
      <c r="B1150" s="242">
        <v>180174684</v>
      </c>
      <c r="C1150" s="247">
        <v>4</v>
      </c>
      <c r="D1150" s="246">
        <v>433913</v>
      </c>
      <c r="E1150" s="242"/>
      <c r="F1150" s="247"/>
      <c r="G1150" s="246"/>
      <c r="H1150" s="245"/>
      <c r="I1150" s="245"/>
      <c r="J1150" s="246"/>
      <c r="K1150" s="138"/>
      <c r="L1150" s="138"/>
      <c r="M1150" s="138"/>
      <c r="N1150" s="138"/>
      <c r="O1150" s="138"/>
      <c r="P1150" s="138"/>
      <c r="Q1150" s="138"/>
      <c r="R1150" s="138"/>
    </row>
    <row r="1151" spans="1:18" s="134" customFormat="1" x14ac:dyDescent="0.25">
      <c r="A1151" s="241">
        <v>43355</v>
      </c>
      <c r="B1151" s="242">
        <v>180171708</v>
      </c>
      <c r="C1151" s="247">
        <v>10</v>
      </c>
      <c r="D1151" s="246">
        <v>1049038</v>
      </c>
      <c r="E1151" s="242"/>
      <c r="F1151" s="247"/>
      <c r="G1151" s="246"/>
      <c r="H1151" s="245"/>
      <c r="I1151" s="245"/>
      <c r="J1151" s="246"/>
      <c r="K1151" s="138"/>
      <c r="L1151" s="138"/>
      <c r="M1151" s="138"/>
      <c r="N1151" s="138"/>
      <c r="O1151" s="138"/>
      <c r="P1151" s="138"/>
      <c r="Q1151" s="138"/>
      <c r="R1151" s="138"/>
    </row>
    <row r="1152" spans="1:18" s="134" customFormat="1" x14ac:dyDescent="0.25">
      <c r="A1152" s="241">
        <v>43355</v>
      </c>
      <c r="B1152" s="242">
        <v>180174722</v>
      </c>
      <c r="C1152" s="247">
        <v>3</v>
      </c>
      <c r="D1152" s="246">
        <v>414225</v>
      </c>
      <c r="E1152" s="242"/>
      <c r="F1152" s="247"/>
      <c r="G1152" s="246"/>
      <c r="H1152" s="245"/>
      <c r="I1152" s="245">
        <v>6622266</v>
      </c>
      <c r="J1152" s="246" t="s">
        <v>17</v>
      </c>
      <c r="K1152" s="138"/>
      <c r="L1152" s="138"/>
      <c r="M1152" s="138"/>
      <c r="N1152" s="138"/>
      <c r="O1152" s="138"/>
      <c r="P1152" s="138"/>
      <c r="Q1152" s="138"/>
      <c r="R1152" s="138"/>
    </row>
    <row r="1153" spans="1:18" s="134" customFormat="1" x14ac:dyDescent="0.25">
      <c r="A1153" s="241">
        <v>43356</v>
      </c>
      <c r="B1153" s="242">
        <v>180174730</v>
      </c>
      <c r="C1153" s="247">
        <v>9</v>
      </c>
      <c r="D1153" s="246">
        <v>861000</v>
      </c>
      <c r="E1153" s="242">
        <v>180045252</v>
      </c>
      <c r="F1153" s="247">
        <v>2</v>
      </c>
      <c r="G1153" s="246">
        <v>193375</v>
      </c>
      <c r="H1153" s="245"/>
      <c r="I1153" s="245"/>
      <c r="J1153" s="246"/>
      <c r="K1153" s="138"/>
      <c r="L1153" s="138"/>
      <c r="M1153" s="138"/>
      <c r="N1153" s="138"/>
      <c r="O1153" s="138"/>
      <c r="P1153" s="138"/>
      <c r="Q1153" s="138"/>
      <c r="R1153" s="138"/>
    </row>
    <row r="1154" spans="1:18" s="134" customFormat="1" x14ac:dyDescent="0.25">
      <c r="A1154" s="241">
        <v>43356</v>
      </c>
      <c r="B1154" s="242">
        <v>180174737</v>
      </c>
      <c r="C1154" s="247">
        <v>6</v>
      </c>
      <c r="D1154" s="246">
        <v>767375</v>
      </c>
      <c r="E1154" s="242"/>
      <c r="F1154" s="247"/>
      <c r="G1154" s="246"/>
      <c r="H1154" s="245"/>
      <c r="I1154" s="245"/>
      <c r="J1154" s="246"/>
      <c r="K1154" s="138"/>
      <c r="L1154" s="138"/>
      <c r="M1154" s="138"/>
      <c r="N1154" s="138"/>
      <c r="O1154" s="138"/>
      <c r="P1154" s="138"/>
      <c r="Q1154" s="138"/>
      <c r="R1154" s="138"/>
    </row>
    <row r="1155" spans="1:18" s="134" customFormat="1" x14ac:dyDescent="0.25">
      <c r="A1155" s="241">
        <v>43356</v>
      </c>
      <c r="B1155" s="242">
        <v>180174747</v>
      </c>
      <c r="C1155" s="247">
        <v>6</v>
      </c>
      <c r="D1155" s="246">
        <v>692038</v>
      </c>
      <c r="E1155" s="242"/>
      <c r="F1155" s="247"/>
      <c r="G1155" s="246"/>
      <c r="H1155" s="245"/>
      <c r="I1155" s="245"/>
      <c r="J1155" s="246"/>
      <c r="K1155" s="138"/>
      <c r="L1155" s="138"/>
      <c r="M1155" s="138"/>
      <c r="N1155" s="138"/>
      <c r="O1155" s="138"/>
      <c r="P1155" s="138"/>
      <c r="Q1155" s="138"/>
      <c r="R1155" s="138"/>
    </row>
    <row r="1156" spans="1:18" s="134" customFormat="1" x14ac:dyDescent="0.25">
      <c r="A1156" s="241">
        <v>43356</v>
      </c>
      <c r="B1156" s="242">
        <v>180174764</v>
      </c>
      <c r="C1156" s="247">
        <v>7</v>
      </c>
      <c r="D1156" s="246">
        <v>677688</v>
      </c>
      <c r="E1156" s="242"/>
      <c r="F1156" s="247"/>
      <c r="G1156" s="246"/>
      <c r="H1156" s="245"/>
      <c r="I1156" s="245"/>
      <c r="J1156" s="246"/>
      <c r="K1156" s="138"/>
      <c r="L1156" s="138"/>
      <c r="M1156" s="138"/>
      <c r="N1156" s="138"/>
      <c r="O1156" s="138"/>
      <c r="P1156" s="138"/>
      <c r="Q1156" s="138"/>
      <c r="R1156" s="138"/>
    </row>
    <row r="1157" spans="1:18" s="134" customFormat="1" x14ac:dyDescent="0.25">
      <c r="A1157" s="241">
        <v>43356</v>
      </c>
      <c r="B1157" s="242">
        <v>180174772</v>
      </c>
      <c r="C1157" s="247">
        <v>6</v>
      </c>
      <c r="D1157" s="246">
        <v>566038</v>
      </c>
      <c r="E1157" s="242"/>
      <c r="F1157" s="247"/>
      <c r="G1157" s="246"/>
      <c r="H1157" s="245"/>
      <c r="I1157" s="245"/>
      <c r="J1157" s="246"/>
      <c r="K1157" s="138"/>
      <c r="L1157" s="138"/>
      <c r="M1157" s="138"/>
      <c r="N1157" s="138"/>
      <c r="O1157" s="138"/>
      <c r="P1157" s="138"/>
      <c r="Q1157" s="138"/>
      <c r="R1157" s="138"/>
    </row>
    <row r="1158" spans="1:18" s="134" customFormat="1" x14ac:dyDescent="0.25">
      <c r="A1158" s="241">
        <v>43356</v>
      </c>
      <c r="B1158" s="242">
        <v>180174777</v>
      </c>
      <c r="C1158" s="247">
        <v>1</v>
      </c>
      <c r="D1158" s="246">
        <v>96513</v>
      </c>
      <c r="E1158" s="242"/>
      <c r="F1158" s="247"/>
      <c r="G1158" s="246"/>
      <c r="H1158" s="245"/>
      <c r="I1158" s="245">
        <v>3467277</v>
      </c>
      <c r="J1158" s="246" t="s">
        <v>17</v>
      </c>
      <c r="K1158" s="138"/>
      <c r="L1158" s="138"/>
      <c r="M1158" s="138"/>
      <c r="N1158" s="138"/>
      <c r="O1158" s="138"/>
      <c r="P1158" s="138"/>
      <c r="Q1158" s="138"/>
      <c r="R1158" s="138"/>
    </row>
    <row r="1159" spans="1:18" s="134" customFormat="1" x14ac:dyDescent="0.25">
      <c r="A1159" s="241">
        <v>43357</v>
      </c>
      <c r="B1159" s="242">
        <v>180174808</v>
      </c>
      <c r="C1159" s="247">
        <v>19</v>
      </c>
      <c r="D1159" s="246">
        <v>2163613</v>
      </c>
      <c r="E1159" s="242">
        <v>180045268</v>
      </c>
      <c r="F1159" s="247">
        <v>1</v>
      </c>
      <c r="G1159" s="246">
        <v>121888</v>
      </c>
      <c r="H1159" s="245"/>
      <c r="I1159" s="245"/>
      <c r="J1159" s="246"/>
      <c r="K1159" s="138"/>
      <c r="L1159" s="138"/>
      <c r="M1159" s="138"/>
      <c r="N1159" s="138"/>
      <c r="O1159" s="138"/>
      <c r="P1159" s="138"/>
      <c r="Q1159" s="138"/>
      <c r="R1159" s="138"/>
    </row>
    <row r="1160" spans="1:18" s="134" customFormat="1" x14ac:dyDescent="0.25">
      <c r="A1160" s="241">
        <v>43357</v>
      </c>
      <c r="B1160" s="242">
        <v>180174814</v>
      </c>
      <c r="C1160" s="247">
        <v>1</v>
      </c>
      <c r="D1160" s="246">
        <v>94063</v>
      </c>
      <c r="E1160" s="242"/>
      <c r="F1160" s="247"/>
      <c r="G1160" s="246"/>
      <c r="H1160" s="245"/>
      <c r="I1160" s="245"/>
      <c r="J1160" s="246"/>
      <c r="K1160" s="138"/>
      <c r="L1160" s="138"/>
      <c r="M1160" s="138"/>
      <c r="N1160" s="138"/>
      <c r="O1160" s="138"/>
      <c r="P1160" s="138"/>
      <c r="Q1160" s="138"/>
      <c r="R1160" s="138"/>
    </row>
    <row r="1161" spans="1:18" s="134" customFormat="1" x14ac:dyDescent="0.25">
      <c r="A1161" s="241">
        <v>43357</v>
      </c>
      <c r="B1161" s="242">
        <v>180174844</v>
      </c>
      <c r="C1161" s="247">
        <v>1</v>
      </c>
      <c r="D1161" s="246">
        <v>141838</v>
      </c>
      <c r="E1161" s="242"/>
      <c r="F1161" s="247"/>
      <c r="G1161" s="246"/>
      <c r="H1161" s="245"/>
      <c r="I1161" s="245"/>
      <c r="J1161" s="246"/>
      <c r="K1161" s="138"/>
      <c r="L1161" s="138"/>
      <c r="M1161" s="138"/>
      <c r="N1161" s="138"/>
      <c r="O1161" s="138"/>
      <c r="P1161" s="138"/>
      <c r="Q1161" s="138"/>
      <c r="R1161" s="138"/>
    </row>
    <row r="1162" spans="1:18" s="134" customFormat="1" x14ac:dyDescent="0.25">
      <c r="A1162" s="241">
        <v>43357</v>
      </c>
      <c r="B1162" s="242">
        <v>180174845</v>
      </c>
      <c r="C1162" s="247">
        <v>14</v>
      </c>
      <c r="D1162" s="246">
        <v>1256675</v>
      </c>
      <c r="E1162" s="242"/>
      <c r="F1162" s="247"/>
      <c r="G1162" s="246"/>
      <c r="H1162" s="245"/>
      <c r="I1162" s="245"/>
      <c r="J1162" s="246"/>
      <c r="K1162" s="138"/>
      <c r="L1162" s="138"/>
      <c r="M1162" s="138"/>
      <c r="N1162" s="138"/>
      <c r="O1162" s="138"/>
      <c r="P1162" s="138"/>
      <c r="Q1162" s="138"/>
      <c r="R1162" s="138"/>
    </row>
    <row r="1163" spans="1:18" s="134" customFormat="1" x14ac:dyDescent="0.25">
      <c r="A1163" s="241">
        <v>43357</v>
      </c>
      <c r="B1163" s="242">
        <v>180174885</v>
      </c>
      <c r="C1163" s="247">
        <v>2</v>
      </c>
      <c r="D1163" s="246">
        <v>207988</v>
      </c>
      <c r="E1163" s="242"/>
      <c r="F1163" s="247"/>
      <c r="G1163" s="246"/>
      <c r="H1163" s="245"/>
      <c r="I1163" s="245">
        <v>3742289</v>
      </c>
      <c r="J1163" s="246" t="s">
        <v>17</v>
      </c>
      <c r="K1163" s="138"/>
      <c r="L1163" s="138"/>
      <c r="M1163" s="138"/>
      <c r="N1163" s="138"/>
      <c r="O1163" s="138"/>
      <c r="P1163" s="138"/>
      <c r="Q1163" s="138"/>
      <c r="R1163" s="138"/>
    </row>
    <row r="1164" spans="1:18" s="134" customFormat="1" x14ac:dyDescent="0.25">
      <c r="A1164" s="241">
        <v>43358</v>
      </c>
      <c r="B1164" s="242">
        <v>180174905</v>
      </c>
      <c r="C1164" s="247">
        <v>13</v>
      </c>
      <c r="D1164" s="246">
        <v>1577363</v>
      </c>
      <c r="E1164" s="242">
        <v>180045286</v>
      </c>
      <c r="F1164" s="247">
        <v>2</v>
      </c>
      <c r="G1164" s="246">
        <v>239225</v>
      </c>
      <c r="H1164" s="245"/>
      <c r="I1164" s="245"/>
      <c r="J1164" s="246"/>
      <c r="K1164" s="138"/>
      <c r="L1164" s="138"/>
      <c r="M1164" s="138"/>
      <c r="N1164" s="138"/>
      <c r="O1164" s="138"/>
      <c r="P1164" s="138"/>
      <c r="Q1164" s="138"/>
      <c r="R1164" s="138"/>
    </row>
    <row r="1165" spans="1:18" s="134" customFormat="1" x14ac:dyDescent="0.25">
      <c r="A1165" s="241">
        <v>43358</v>
      </c>
      <c r="B1165" s="242">
        <v>180174911</v>
      </c>
      <c r="C1165" s="247">
        <v>8</v>
      </c>
      <c r="D1165" s="246">
        <v>933713</v>
      </c>
      <c r="E1165" s="242"/>
      <c r="F1165" s="247"/>
      <c r="G1165" s="246"/>
      <c r="H1165" s="245"/>
      <c r="I1165" s="245"/>
      <c r="J1165" s="246"/>
      <c r="K1165" s="138"/>
      <c r="L1165" s="138"/>
      <c r="M1165" s="138"/>
      <c r="N1165" s="138"/>
      <c r="O1165" s="138"/>
      <c r="P1165" s="138"/>
      <c r="Q1165" s="138"/>
      <c r="R1165" s="138"/>
    </row>
    <row r="1166" spans="1:18" s="134" customFormat="1" x14ac:dyDescent="0.25">
      <c r="A1166" s="241">
        <v>43358</v>
      </c>
      <c r="B1166" s="242">
        <v>180174920</v>
      </c>
      <c r="C1166" s="247">
        <v>8</v>
      </c>
      <c r="D1166" s="246">
        <v>862925</v>
      </c>
      <c r="E1166" s="242"/>
      <c r="F1166" s="247"/>
      <c r="G1166" s="246"/>
      <c r="H1166" s="245"/>
      <c r="I1166" s="245"/>
      <c r="J1166" s="246"/>
      <c r="K1166" s="138"/>
      <c r="L1166" s="138"/>
      <c r="M1166" s="138"/>
      <c r="N1166" s="138"/>
      <c r="O1166" s="138"/>
      <c r="P1166" s="138"/>
      <c r="Q1166" s="138"/>
      <c r="R1166" s="138"/>
    </row>
    <row r="1167" spans="1:18" s="134" customFormat="1" x14ac:dyDescent="0.25">
      <c r="A1167" s="241">
        <v>43358</v>
      </c>
      <c r="B1167" s="242">
        <v>180174928</v>
      </c>
      <c r="C1167" s="247">
        <v>3</v>
      </c>
      <c r="D1167" s="246">
        <v>321125</v>
      </c>
      <c r="E1167" s="242"/>
      <c r="F1167" s="247"/>
      <c r="G1167" s="246"/>
      <c r="H1167" s="245"/>
      <c r="I1167" s="245"/>
      <c r="J1167" s="246"/>
      <c r="K1167" s="138"/>
      <c r="L1167" s="138"/>
      <c r="M1167" s="138"/>
      <c r="N1167" s="138"/>
      <c r="O1167" s="138"/>
      <c r="P1167" s="138"/>
      <c r="Q1167" s="138"/>
      <c r="R1167" s="138"/>
    </row>
    <row r="1168" spans="1:18" s="134" customFormat="1" x14ac:dyDescent="0.25">
      <c r="A1168" s="241">
        <v>43358</v>
      </c>
      <c r="B1168" s="242">
        <v>180174943</v>
      </c>
      <c r="C1168" s="247">
        <v>7</v>
      </c>
      <c r="D1168" s="246">
        <v>815325</v>
      </c>
      <c r="E1168" s="242"/>
      <c r="F1168" s="247"/>
      <c r="G1168" s="246"/>
      <c r="H1168" s="245"/>
      <c r="I1168" s="245">
        <v>4271226</v>
      </c>
      <c r="J1168" s="246" t="s">
        <v>17</v>
      </c>
      <c r="K1168" s="138"/>
      <c r="L1168" s="138"/>
      <c r="M1168" s="138"/>
      <c r="N1168" s="138"/>
      <c r="O1168" s="138"/>
      <c r="P1168" s="138"/>
      <c r="Q1168" s="138"/>
      <c r="R1168" s="138"/>
    </row>
    <row r="1169" spans="1:18" s="134" customFormat="1" x14ac:dyDescent="0.25">
      <c r="A1169" s="241">
        <v>43360</v>
      </c>
      <c r="B1169" s="242">
        <v>180175054</v>
      </c>
      <c r="C1169" s="247">
        <v>36</v>
      </c>
      <c r="D1169" s="246">
        <v>4078725</v>
      </c>
      <c r="E1169" s="242">
        <v>180045315</v>
      </c>
      <c r="F1169" s="247">
        <v>2</v>
      </c>
      <c r="G1169" s="246">
        <v>302225</v>
      </c>
      <c r="H1169" s="245"/>
      <c r="I1169" s="245"/>
      <c r="J1169" s="246"/>
      <c r="K1169" s="138"/>
      <c r="L1169" s="138"/>
      <c r="M1169" s="138"/>
      <c r="N1169" s="138"/>
      <c r="O1169" s="138"/>
      <c r="P1169" s="138"/>
      <c r="Q1169" s="138"/>
      <c r="R1169" s="138"/>
    </row>
    <row r="1170" spans="1:18" s="134" customFormat="1" x14ac:dyDescent="0.25">
      <c r="A1170" s="241">
        <v>43360</v>
      </c>
      <c r="B1170" s="242">
        <v>180175064</v>
      </c>
      <c r="C1170" s="247">
        <v>3</v>
      </c>
      <c r="D1170" s="246">
        <v>435138</v>
      </c>
      <c r="E1170" s="242"/>
      <c r="F1170" s="247"/>
      <c r="G1170" s="246"/>
      <c r="H1170" s="245"/>
      <c r="I1170" s="245"/>
      <c r="J1170" s="246"/>
      <c r="K1170" s="138"/>
      <c r="L1170" s="138"/>
      <c r="M1170" s="138"/>
      <c r="N1170" s="138"/>
      <c r="O1170" s="138"/>
      <c r="P1170" s="138"/>
      <c r="Q1170" s="138"/>
      <c r="R1170" s="138"/>
    </row>
    <row r="1171" spans="1:18" s="134" customFormat="1" x14ac:dyDescent="0.25">
      <c r="A1171" s="241">
        <v>43360</v>
      </c>
      <c r="B1171" s="242">
        <v>180175071</v>
      </c>
      <c r="C1171" s="247">
        <v>4</v>
      </c>
      <c r="D1171" s="246">
        <v>538913</v>
      </c>
      <c r="E1171" s="242"/>
      <c r="F1171" s="247"/>
      <c r="G1171" s="246"/>
      <c r="H1171" s="245"/>
      <c r="I1171" s="245"/>
      <c r="J1171" s="246"/>
      <c r="K1171" s="138"/>
      <c r="L1171" s="138"/>
      <c r="M1171" s="138"/>
      <c r="N1171" s="138"/>
      <c r="O1171" s="138"/>
      <c r="P1171" s="138"/>
      <c r="Q1171" s="138"/>
      <c r="R1171" s="138"/>
    </row>
    <row r="1172" spans="1:18" s="134" customFormat="1" x14ac:dyDescent="0.25">
      <c r="A1172" s="241">
        <v>43360</v>
      </c>
      <c r="B1172" s="242">
        <v>180175073</v>
      </c>
      <c r="C1172" s="247">
        <v>2</v>
      </c>
      <c r="D1172" s="246">
        <v>277725</v>
      </c>
      <c r="E1172" s="242"/>
      <c r="F1172" s="247"/>
      <c r="G1172" s="246"/>
      <c r="H1172" s="245"/>
      <c r="I1172" s="245"/>
      <c r="J1172" s="246"/>
      <c r="K1172" s="138"/>
      <c r="L1172" s="138"/>
      <c r="M1172" s="138"/>
      <c r="N1172" s="138"/>
      <c r="O1172" s="138"/>
      <c r="P1172" s="138"/>
      <c r="Q1172" s="138"/>
      <c r="R1172" s="138"/>
    </row>
    <row r="1173" spans="1:18" s="134" customFormat="1" x14ac:dyDescent="0.25">
      <c r="A1173" s="241">
        <v>43360</v>
      </c>
      <c r="B1173" s="242">
        <v>180175083</v>
      </c>
      <c r="C1173" s="247">
        <v>7</v>
      </c>
      <c r="D1173" s="246">
        <v>777263</v>
      </c>
      <c r="E1173" s="242"/>
      <c r="F1173" s="247"/>
      <c r="G1173" s="246"/>
      <c r="H1173" s="245"/>
      <c r="I1173" s="245"/>
      <c r="J1173" s="246"/>
      <c r="K1173" s="138"/>
      <c r="L1173" s="138"/>
      <c r="M1173" s="138"/>
      <c r="N1173" s="138"/>
      <c r="O1173" s="138"/>
      <c r="P1173" s="138"/>
      <c r="Q1173" s="138"/>
      <c r="R1173" s="138"/>
    </row>
    <row r="1174" spans="1:18" s="134" customFormat="1" x14ac:dyDescent="0.25">
      <c r="A1174" s="241">
        <v>43360</v>
      </c>
      <c r="B1174" s="242">
        <v>180175100</v>
      </c>
      <c r="C1174" s="247">
        <v>16</v>
      </c>
      <c r="D1174" s="246">
        <v>1486450</v>
      </c>
      <c r="E1174" s="242"/>
      <c r="F1174" s="247"/>
      <c r="G1174" s="246"/>
      <c r="H1174" s="245"/>
      <c r="I1174" s="245"/>
      <c r="J1174" s="246"/>
      <c r="K1174" s="138"/>
      <c r="L1174" s="138"/>
      <c r="M1174" s="138"/>
      <c r="N1174" s="138"/>
      <c r="O1174" s="138"/>
      <c r="P1174" s="138"/>
      <c r="Q1174" s="138"/>
      <c r="R1174" s="138"/>
    </row>
    <row r="1175" spans="1:18" s="134" customFormat="1" x14ac:dyDescent="0.25">
      <c r="A1175" s="241">
        <v>43360</v>
      </c>
      <c r="B1175" s="242">
        <v>180175104</v>
      </c>
      <c r="C1175" s="247">
        <v>1</v>
      </c>
      <c r="D1175" s="246">
        <v>126000</v>
      </c>
      <c r="E1175" s="242"/>
      <c r="F1175" s="247"/>
      <c r="G1175" s="246"/>
      <c r="H1175" s="245"/>
      <c r="I1175" s="245"/>
      <c r="J1175" s="246"/>
      <c r="K1175" s="138"/>
      <c r="L1175" s="138"/>
      <c r="M1175" s="138"/>
      <c r="N1175" s="138"/>
      <c r="O1175" s="138"/>
      <c r="P1175" s="138"/>
      <c r="Q1175" s="138"/>
      <c r="R1175" s="138"/>
    </row>
    <row r="1176" spans="1:18" s="134" customFormat="1" x14ac:dyDescent="0.25">
      <c r="A1176" s="241">
        <v>43360</v>
      </c>
      <c r="B1176" s="242">
        <v>180175114</v>
      </c>
      <c r="C1176" s="247">
        <v>2</v>
      </c>
      <c r="D1176" s="246">
        <v>263025</v>
      </c>
      <c r="E1176" s="242"/>
      <c r="F1176" s="247"/>
      <c r="G1176" s="246"/>
      <c r="H1176" s="245"/>
      <c r="I1176" s="245"/>
      <c r="J1176" s="246"/>
      <c r="K1176" s="138"/>
      <c r="L1176" s="138"/>
      <c r="M1176" s="138"/>
      <c r="N1176" s="138"/>
      <c r="O1176" s="138"/>
      <c r="P1176" s="138"/>
      <c r="Q1176" s="138"/>
      <c r="R1176" s="138"/>
    </row>
    <row r="1177" spans="1:18" s="134" customFormat="1" x14ac:dyDescent="0.25">
      <c r="A1177" s="241">
        <v>43360</v>
      </c>
      <c r="B1177" s="242">
        <v>180175131</v>
      </c>
      <c r="C1177" s="247">
        <v>4</v>
      </c>
      <c r="D1177" s="246">
        <v>579163</v>
      </c>
      <c r="E1177" s="242"/>
      <c r="F1177" s="247"/>
      <c r="G1177" s="246"/>
      <c r="H1177" s="245"/>
      <c r="I1177" s="245"/>
      <c r="J1177" s="246"/>
      <c r="K1177" s="138"/>
      <c r="L1177" s="138"/>
      <c r="M1177" s="138"/>
      <c r="N1177" s="138"/>
      <c r="O1177" s="138"/>
      <c r="P1177" s="138"/>
      <c r="Q1177" s="138"/>
      <c r="R1177" s="138"/>
    </row>
    <row r="1178" spans="1:18" s="134" customFormat="1" x14ac:dyDescent="0.25">
      <c r="A1178" s="241">
        <v>43360</v>
      </c>
      <c r="B1178" s="242">
        <v>180175138</v>
      </c>
      <c r="C1178" s="247">
        <v>1</v>
      </c>
      <c r="D1178" s="246">
        <v>145775</v>
      </c>
      <c r="E1178" s="242"/>
      <c r="F1178" s="247"/>
      <c r="G1178" s="246"/>
      <c r="H1178" s="245"/>
      <c r="I1178" s="245">
        <v>8405952</v>
      </c>
      <c r="J1178" s="246" t="s">
        <v>17</v>
      </c>
      <c r="K1178" s="138"/>
      <c r="L1178" s="138"/>
      <c r="M1178" s="138"/>
      <c r="N1178" s="138"/>
      <c r="O1178" s="138"/>
      <c r="P1178" s="138"/>
      <c r="Q1178" s="138"/>
      <c r="R1178" s="138"/>
    </row>
    <row r="1179" spans="1:18" s="134" customFormat="1" x14ac:dyDescent="0.25">
      <c r="A1179" s="241">
        <v>43361</v>
      </c>
      <c r="B1179" s="242">
        <v>180175159</v>
      </c>
      <c r="C1179" s="247">
        <v>22</v>
      </c>
      <c r="D1179" s="246">
        <v>2425763</v>
      </c>
      <c r="E1179" s="242">
        <v>180045338</v>
      </c>
      <c r="F1179" s="247">
        <v>1</v>
      </c>
      <c r="G1179" s="246">
        <v>110075</v>
      </c>
      <c r="H1179" s="245"/>
      <c r="I1179" s="245"/>
      <c r="J1179" s="246"/>
      <c r="K1179" s="138"/>
      <c r="L1179" s="138"/>
      <c r="M1179" s="138"/>
      <c r="N1179" s="138"/>
      <c r="O1179" s="138"/>
      <c r="P1179" s="138"/>
      <c r="Q1179" s="138"/>
      <c r="R1179" s="138"/>
    </row>
    <row r="1180" spans="1:18" s="134" customFormat="1" x14ac:dyDescent="0.25">
      <c r="A1180" s="241">
        <v>43361</v>
      </c>
      <c r="B1180" s="242">
        <v>180175162</v>
      </c>
      <c r="C1180" s="247">
        <v>1</v>
      </c>
      <c r="D1180" s="246">
        <v>44363</v>
      </c>
      <c r="E1180" s="242">
        <v>180045330</v>
      </c>
      <c r="F1180" s="247">
        <v>5</v>
      </c>
      <c r="G1180" s="246">
        <v>602088</v>
      </c>
      <c r="H1180" s="245"/>
      <c r="I1180" s="245"/>
      <c r="J1180" s="246"/>
      <c r="K1180" s="138"/>
      <c r="L1180" s="138"/>
      <c r="M1180" s="138"/>
      <c r="N1180" s="138"/>
      <c r="O1180" s="138"/>
      <c r="P1180" s="138"/>
      <c r="Q1180" s="138"/>
      <c r="R1180" s="138"/>
    </row>
    <row r="1181" spans="1:18" s="134" customFormat="1" x14ac:dyDescent="0.25">
      <c r="A1181" s="241">
        <v>43361</v>
      </c>
      <c r="B1181" s="242">
        <v>180175168</v>
      </c>
      <c r="C1181" s="247"/>
      <c r="D1181" s="246">
        <v>467163</v>
      </c>
      <c r="E1181" s="242"/>
      <c r="F1181" s="247"/>
      <c r="G1181" s="246"/>
      <c r="H1181" s="245"/>
      <c r="I1181" s="245"/>
      <c r="J1181" s="246"/>
      <c r="K1181" s="138"/>
      <c r="L1181" s="138"/>
      <c r="M1181" s="138"/>
      <c r="N1181" s="138"/>
      <c r="O1181" s="138"/>
      <c r="P1181" s="138"/>
      <c r="Q1181" s="138"/>
      <c r="R1181" s="138"/>
    </row>
    <row r="1182" spans="1:18" s="134" customFormat="1" x14ac:dyDescent="0.25">
      <c r="A1182" s="241">
        <v>43361</v>
      </c>
      <c r="B1182" s="242">
        <v>180175176</v>
      </c>
      <c r="C1182" s="247">
        <v>12</v>
      </c>
      <c r="D1182" s="246">
        <v>1267088</v>
      </c>
      <c r="E1182" s="242"/>
      <c r="F1182" s="247"/>
      <c r="G1182" s="246"/>
      <c r="H1182" s="245"/>
      <c r="I1182" s="245"/>
      <c r="J1182" s="246"/>
      <c r="K1182" s="138"/>
      <c r="L1182" s="138"/>
      <c r="M1182" s="138"/>
      <c r="N1182" s="138"/>
      <c r="O1182" s="138"/>
      <c r="P1182" s="138"/>
      <c r="Q1182" s="138"/>
      <c r="R1182" s="138"/>
    </row>
    <row r="1183" spans="1:18" s="134" customFormat="1" x14ac:dyDescent="0.25">
      <c r="A1183" s="241">
        <v>43361</v>
      </c>
      <c r="B1183" s="242">
        <v>180175193</v>
      </c>
      <c r="C1183" s="247">
        <v>5</v>
      </c>
      <c r="D1183" s="246">
        <v>561663</v>
      </c>
      <c r="E1183" s="242"/>
      <c r="F1183" s="247"/>
      <c r="G1183" s="246"/>
      <c r="H1183" s="245"/>
      <c r="I1183" s="245"/>
      <c r="J1183" s="246"/>
      <c r="K1183" s="138"/>
      <c r="L1183" s="138"/>
      <c r="M1183" s="138"/>
      <c r="N1183" s="138"/>
      <c r="O1183" s="138"/>
      <c r="P1183" s="138"/>
      <c r="Q1183" s="138"/>
      <c r="R1183" s="138"/>
    </row>
    <row r="1184" spans="1:18" s="134" customFormat="1" x14ac:dyDescent="0.25">
      <c r="A1184" s="241">
        <v>43361</v>
      </c>
      <c r="B1184" s="242">
        <v>180175196</v>
      </c>
      <c r="C1184" s="247">
        <v>3</v>
      </c>
      <c r="D1184" s="246">
        <v>306863</v>
      </c>
      <c r="E1184" s="242"/>
      <c r="F1184" s="247"/>
      <c r="G1184" s="246"/>
      <c r="H1184" s="245"/>
      <c r="I1184" s="245"/>
      <c r="J1184" s="246"/>
      <c r="K1184" s="138"/>
      <c r="L1184" s="138"/>
      <c r="M1184" s="138"/>
      <c r="N1184" s="138"/>
      <c r="O1184" s="138"/>
      <c r="P1184" s="138"/>
      <c r="Q1184" s="138"/>
      <c r="R1184" s="138"/>
    </row>
    <row r="1185" spans="1:18" s="134" customFormat="1" x14ac:dyDescent="0.25">
      <c r="A1185" s="241">
        <v>43361</v>
      </c>
      <c r="B1185" s="242">
        <v>180175209</v>
      </c>
      <c r="C1185" s="247">
        <v>4</v>
      </c>
      <c r="D1185" s="246">
        <v>335650</v>
      </c>
      <c r="E1185" s="242"/>
      <c r="F1185" s="247"/>
      <c r="G1185" s="246"/>
      <c r="H1185" s="245"/>
      <c r="I1185" s="245"/>
      <c r="J1185" s="246"/>
      <c r="K1185" s="138"/>
      <c r="L1185" s="138"/>
      <c r="M1185" s="138"/>
      <c r="N1185" s="138"/>
      <c r="O1185" s="138"/>
      <c r="P1185" s="138"/>
      <c r="Q1185" s="138"/>
      <c r="R1185" s="138"/>
    </row>
    <row r="1186" spans="1:18" s="134" customFormat="1" x14ac:dyDescent="0.25">
      <c r="A1186" s="241">
        <v>43361</v>
      </c>
      <c r="B1186" s="242">
        <v>180175220</v>
      </c>
      <c r="C1186" s="247">
        <v>2</v>
      </c>
      <c r="D1186" s="246">
        <v>213238</v>
      </c>
      <c r="E1186" s="242"/>
      <c r="F1186" s="247"/>
      <c r="G1186" s="246"/>
      <c r="H1186" s="245"/>
      <c r="I1186" s="245"/>
      <c r="J1186" s="246"/>
      <c r="K1186" s="138"/>
      <c r="L1186" s="138"/>
      <c r="M1186" s="138"/>
      <c r="N1186" s="138"/>
      <c r="O1186" s="138"/>
      <c r="P1186" s="138"/>
      <c r="Q1186" s="138"/>
      <c r="R1186" s="138"/>
    </row>
    <row r="1187" spans="1:18" s="134" customFormat="1" x14ac:dyDescent="0.25">
      <c r="A1187" s="241">
        <v>43361</v>
      </c>
      <c r="B1187" s="242">
        <v>180175225</v>
      </c>
      <c r="C1187" s="247">
        <v>1</v>
      </c>
      <c r="D1187" s="246">
        <v>90038</v>
      </c>
      <c r="E1187" s="242"/>
      <c r="F1187" s="247"/>
      <c r="G1187" s="246"/>
      <c r="H1187" s="245"/>
      <c r="I1187" s="245">
        <v>4999666</v>
      </c>
      <c r="J1187" s="246" t="s">
        <v>17</v>
      </c>
      <c r="K1187" s="138"/>
      <c r="L1187" s="138"/>
      <c r="M1187" s="138"/>
      <c r="N1187" s="138"/>
      <c r="O1187" s="138"/>
      <c r="P1187" s="138"/>
      <c r="Q1187" s="138"/>
      <c r="R1187" s="138"/>
    </row>
    <row r="1188" spans="1:18" s="134" customFormat="1" x14ac:dyDescent="0.25">
      <c r="A1188" s="241">
        <v>43362</v>
      </c>
      <c r="B1188" s="242">
        <v>180175238</v>
      </c>
      <c r="C1188" s="247">
        <v>22</v>
      </c>
      <c r="D1188" s="246">
        <v>2290313</v>
      </c>
      <c r="E1188" s="242">
        <v>180045348</v>
      </c>
      <c r="F1188" s="247">
        <v>6</v>
      </c>
      <c r="G1188" s="246">
        <v>755825</v>
      </c>
      <c r="H1188" s="245"/>
      <c r="I1188" s="245"/>
      <c r="J1188" s="246"/>
      <c r="K1188" s="138"/>
      <c r="L1188" s="138"/>
      <c r="M1188" s="138"/>
      <c r="N1188" s="138"/>
      <c r="O1188" s="138"/>
      <c r="P1188" s="138"/>
      <c r="Q1188" s="138"/>
      <c r="R1188" s="138"/>
    </row>
    <row r="1189" spans="1:18" s="134" customFormat="1" x14ac:dyDescent="0.25">
      <c r="A1189" s="241">
        <v>43362</v>
      </c>
      <c r="B1189" s="242">
        <v>180175246</v>
      </c>
      <c r="C1189" s="247">
        <v>2</v>
      </c>
      <c r="D1189" s="246">
        <v>186200</v>
      </c>
      <c r="E1189" s="242"/>
      <c r="F1189" s="247"/>
      <c r="G1189" s="246"/>
      <c r="H1189" s="245"/>
      <c r="I1189" s="245"/>
      <c r="J1189" s="246"/>
      <c r="K1189" s="138"/>
      <c r="L1189" s="138"/>
      <c r="M1189" s="138"/>
      <c r="N1189" s="138"/>
      <c r="O1189" s="138"/>
      <c r="P1189" s="138"/>
      <c r="Q1189" s="138"/>
      <c r="R1189" s="138"/>
    </row>
    <row r="1190" spans="1:18" s="134" customFormat="1" x14ac:dyDescent="0.25">
      <c r="A1190" s="241">
        <v>43362</v>
      </c>
      <c r="B1190" s="242">
        <v>180175249</v>
      </c>
      <c r="C1190" s="247">
        <v>3</v>
      </c>
      <c r="D1190" s="246">
        <v>224438</v>
      </c>
      <c r="E1190" s="242"/>
      <c r="F1190" s="247"/>
      <c r="G1190" s="246"/>
      <c r="H1190" s="245"/>
      <c r="I1190" s="245"/>
      <c r="J1190" s="246"/>
      <c r="K1190" s="138"/>
      <c r="L1190" s="138"/>
      <c r="M1190" s="138"/>
      <c r="N1190" s="138"/>
      <c r="O1190" s="138"/>
      <c r="P1190" s="138"/>
      <c r="Q1190" s="138"/>
      <c r="R1190" s="138"/>
    </row>
    <row r="1191" spans="1:18" s="134" customFormat="1" x14ac:dyDescent="0.25">
      <c r="A1191" s="241">
        <v>43362</v>
      </c>
      <c r="B1191" s="242">
        <v>180175269</v>
      </c>
      <c r="C1191" s="247">
        <v>10</v>
      </c>
      <c r="D1191" s="246">
        <v>1205838</v>
      </c>
      <c r="E1191" s="242"/>
      <c r="F1191" s="247"/>
      <c r="G1191" s="246"/>
      <c r="H1191" s="245"/>
      <c r="I1191" s="245"/>
      <c r="J1191" s="246"/>
      <c r="K1191" s="138"/>
      <c r="L1191" s="138"/>
      <c r="M1191" s="138"/>
      <c r="N1191" s="138"/>
      <c r="O1191" s="138"/>
      <c r="P1191" s="138"/>
      <c r="Q1191" s="138"/>
      <c r="R1191" s="138"/>
    </row>
    <row r="1192" spans="1:18" s="134" customFormat="1" x14ac:dyDescent="0.25">
      <c r="A1192" s="241">
        <v>43362</v>
      </c>
      <c r="B1192" s="242">
        <v>180175280</v>
      </c>
      <c r="C1192" s="247">
        <v>4</v>
      </c>
      <c r="D1192" s="246">
        <v>321300</v>
      </c>
      <c r="E1192" s="242"/>
      <c r="F1192" s="247"/>
      <c r="G1192" s="246"/>
      <c r="H1192" s="245"/>
      <c r="I1192" s="245"/>
      <c r="J1192" s="246"/>
      <c r="K1192" s="138"/>
      <c r="L1192" s="138"/>
      <c r="M1192" s="138"/>
      <c r="N1192" s="138"/>
      <c r="O1192" s="138"/>
      <c r="P1192" s="138"/>
      <c r="Q1192" s="138"/>
      <c r="R1192" s="138"/>
    </row>
    <row r="1193" spans="1:18" s="134" customFormat="1" x14ac:dyDescent="0.25">
      <c r="A1193" s="241">
        <v>43362</v>
      </c>
      <c r="B1193" s="242">
        <v>180175288</v>
      </c>
      <c r="C1193" s="247">
        <v>1</v>
      </c>
      <c r="D1193" s="246">
        <v>92313</v>
      </c>
      <c r="E1193" s="242"/>
      <c r="F1193" s="247"/>
      <c r="G1193" s="246"/>
      <c r="H1193" s="245"/>
      <c r="I1193" s="245"/>
      <c r="J1193" s="246"/>
      <c r="K1193" s="138"/>
      <c r="L1193" s="138"/>
      <c r="M1193" s="138"/>
      <c r="N1193" s="138"/>
      <c r="O1193" s="138"/>
      <c r="P1193" s="138"/>
      <c r="Q1193" s="138"/>
      <c r="R1193" s="138"/>
    </row>
    <row r="1194" spans="1:18" s="134" customFormat="1" x14ac:dyDescent="0.25">
      <c r="A1194" s="241">
        <v>43362</v>
      </c>
      <c r="B1194" s="242">
        <v>180175298</v>
      </c>
      <c r="C1194" s="247">
        <v>2</v>
      </c>
      <c r="D1194" s="246">
        <v>247888</v>
      </c>
      <c r="E1194" s="242"/>
      <c r="F1194" s="247"/>
      <c r="G1194" s="246"/>
      <c r="H1194" s="245"/>
      <c r="I1194" s="245"/>
      <c r="J1194" s="246"/>
      <c r="K1194" s="138"/>
      <c r="L1194" s="138"/>
      <c r="M1194" s="138"/>
      <c r="N1194" s="138"/>
      <c r="O1194" s="138"/>
      <c r="P1194" s="138"/>
      <c r="Q1194" s="138"/>
      <c r="R1194" s="138"/>
    </row>
    <row r="1195" spans="1:18" s="134" customFormat="1" x14ac:dyDescent="0.25">
      <c r="A1195" s="241">
        <v>43362</v>
      </c>
      <c r="B1195" s="242">
        <v>180175303</v>
      </c>
      <c r="C1195" s="247">
        <v>2</v>
      </c>
      <c r="D1195" s="246">
        <v>225838</v>
      </c>
      <c r="E1195" s="242"/>
      <c r="F1195" s="247"/>
      <c r="G1195" s="246"/>
      <c r="H1195" s="245"/>
      <c r="I1195" s="245">
        <v>4038303</v>
      </c>
      <c r="J1195" s="246" t="s">
        <v>17</v>
      </c>
      <c r="K1195" s="138"/>
      <c r="L1195" s="138"/>
      <c r="M1195" s="138"/>
      <c r="N1195" s="138"/>
      <c r="O1195" s="138"/>
      <c r="P1195" s="138"/>
      <c r="Q1195" s="138"/>
      <c r="R1195" s="138"/>
    </row>
    <row r="1196" spans="1:18" s="134" customFormat="1" x14ac:dyDescent="0.25">
      <c r="A1196" s="241">
        <v>43363</v>
      </c>
      <c r="B1196" s="242">
        <v>180175327</v>
      </c>
      <c r="C1196" s="247">
        <v>16</v>
      </c>
      <c r="D1196" s="246">
        <v>1501763</v>
      </c>
      <c r="E1196" s="242"/>
      <c r="F1196" s="247"/>
      <c r="G1196" s="246"/>
      <c r="H1196" s="245"/>
      <c r="I1196" s="245"/>
      <c r="J1196" s="246"/>
      <c r="K1196" s="138"/>
      <c r="L1196" s="138"/>
      <c r="M1196" s="138"/>
      <c r="N1196" s="138"/>
      <c r="O1196" s="138"/>
      <c r="P1196" s="138"/>
      <c r="Q1196" s="138"/>
      <c r="R1196" s="138"/>
    </row>
    <row r="1197" spans="1:18" s="134" customFormat="1" x14ac:dyDescent="0.25">
      <c r="A1197" s="241">
        <v>43363</v>
      </c>
      <c r="B1197" s="242">
        <v>180175331</v>
      </c>
      <c r="C1197" s="247">
        <v>8</v>
      </c>
      <c r="D1197" s="246">
        <v>724675</v>
      </c>
      <c r="E1197" s="242"/>
      <c r="F1197" s="247"/>
      <c r="G1197" s="246"/>
      <c r="H1197" s="245"/>
      <c r="I1197" s="245"/>
      <c r="J1197" s="246"/>
      <c r="K1197" s="138"/>
      <c r="L1197" s="138"/>
      <c r="M1197" s="138"/>
      <c r="N1197" s="138"/>
      <c r="O1197" s="138"/>
      <c r="P1197" s="138"/>
      <c r="Q1197" s="138"/>
      <c r="R1197" s="138"/>
    </row>
    <row r="1198" spans="1:18" s="134" customFormat="1" x14ac:dyDescent="0.25">
      <c r="A1198" s="241">
        <v>43363</v>
      </c>
      <c r="B1198" s="242">
        <v>180175337</v>
      </c>
      <c r="C1198" s="247">
        <v>3</v>
      </c>
      <c r="D1198" s="246">
        <v>305463</v>
      </c>
      <c r="E1198" s="242"/>
      <c r="F1198" s="247"/>
      <c r="G1198" s="246"/>
      <c r="H1198" s="245"/>
      <c r="I1198" s="245"/>
      <c r="J1198" s="246"/>
      <c r="K1198" s="138"/>
      <c r="L1198" s="138"/>
      <c r="M1198" s="138"/>
      <c r="N1198" s="138"/>
      <c r="O1198" s="138"/>
      <c r="P1198" s="138"/>
      <c r="Q1198" s="138"/>
      <c r="R1198" s="138"/>
    </row>
    <row r="1199" spans="1:18" s="134" customFormat="1" x14ac:dyDescent="0.25">
      <c r="A1199" s="241">
        <v>43363</v>
      </c>
      <c r="B1199" s="242">
        <v>180175342</v>
      </c>
      <c r="C1199" s="247">
        <v>2</v>
      </c>
      <c r="D1199" s="246">
        <v>236950</v>
      </c>
      <c r="E1199" s="242"/>
      <c r="F1199" s="247"/>
      <c r="G1199" s="246"/>
      <c r="H1199" s="245"/>
      <c r="I1199" s="245"/>
      <c r="J1199" s="246"/>
      <c r="K1199" s="138"/>
      <c r="L1199" s="138"/>
      <c r="M1199" s="138"/>
      <c r="N1199" s="138"/>
      <c r="O1199" s="138"/>
      <c r="P1199" s="138"/>
      <c r="Q1199" s="138"/>
      <c r="R1199" s="138"/>
    </row>
    <row r="1200" spans="1:18" s="134" customFormat="1" x14ac:dyDescent="0.25">
      <c r="A1200" s="241">
        <v>43363</v>
      </c>
      <c r="B1200" s="242">
        <v>180175347</v>
      </c>
      <c r="C1200" s="247">
        <v>1</v>
      </c>
      <c r="D1200" s="246">
        <v>144288</v>
      </c>
      <c r="E1200" s="242"/>
      <c r="F1200" s="247"/>
      <c r="G1200" s="246"/>
      <c r="H1200" s="245"/>
      <c r="I1200" s="245"/>
      <c r="J1200" s="246"/>
      <c r="K1200" s="138"/>
      <c r="L1200" s="138"/>
      <c r="M1200" s="138"/>
      <c r="N1200" s="138"/>
      <c r="O1200" s="138"/>
      <c r="P1200" s="138"/>
      <c r="Q1200" s="138"/>
      <c r="R1200" s="138"/>
    </row>
    <row r="1201" spans="1:18" s="134" customFormat="1" x14ac:dyDescent="0.25">
      <c r="A1201" s="241">
        <v>43363</v>
      </c>
      <c r="B1201" s="242">
        <v>180175362</v>
      </c>
      <c r="C1201" s="247">
        <v>7</v>
      </c>
      <c r="D1201" s="246">
        <v>796775</v>
      </c>
      <c r="E1201" s="242"/>
      <c r="F1201" s="247"/>
      <c r="G1201" s="246"/>
      <c r="H1201" s="245"/>
      <c r="I1201" s="245"/>
      <c r="J1201" s="246"/>
      <c r="K1201" s="138"/>
      <c r="L1201" s="138"/>
      <c r="M1201" s="138"/>
      <c r="N1201" s="138"/>
      <c r="O1201" s="138"/>
      <c r="P1201" s="138"/>
      <c r="Q1201" s="138"/>
      <c r="R1201" s="138"/>
    </row>
    <row r="1202" spans="1:18" s="134" customFormat="1" x14ac:dyDescent="0.25">
      <c r="A1202" s="241">
        <v>43363</v>
      </c>
      <c r="B1202" s="242">
        <v>180175365</v>
      </c>
      <c r="C1202" s="247">
        <v>2</v>
      </c>
      <c r="D1202" s="246">
        <v>292338</v>
      </c>
      <c r="E1202" s="242"/>
      <c r="F1202" s="247"/>
      <c r="G1202" s="246"/>
      <c r="H1202" s="245"/>
      <c r="I1202" s="245"/>
      <c r="J1202" s="246"/>
      <c r="K1202" s="138"/>
      <c r="L1202" s="138"/>
      <c r="M1202" s="138"/>
      <c r="N1202" s="138"/>
      <c r="O1202" s="138"/>
      <c r="P1202" s="138"/>
      <c r="Q1202" s="138"/>
      <c r="R1202" s="138"/>
    </row>
    <row r="1203" spans="1:18" s="134" customFormat="1" x14ac:dyDescent="0.25">
      <c r="A1203" s="241">
        <v>43363</v>
      </c>
      <c r="B1203" s="242">
        <v>180175376</v>
      </c>
      <c r="C1203" s="247">
        <v>2</v>
      </c>
      <c r="D1203" s="246">
        <v>236513</v>
      </c>
      <c r="E1203" s="242"/>
      <c r="F1203" s="247"/>
      <c r="G1203" s="246"/>
      <c r="H1203" s="245"/>
      <c r="I1203" s="245"/>
      <c r="J1203" s="246"/>
      <c r="K1203" s="138"/>
      <c r="L1203" s="138"/>
      <c r="M1203" s="138"/>
      <c r="N1203" s="138"/>
      <c r="O1203" s="138"/>
      <c r="P1203" s="138"/>
      <c r="Q1203" s="138"/>
      <c r="R1203" s="138"/>
    </row>
    <row r="1204" spans="1:18" s="134" customFormat="1" x14ac:dyDescent="0.25">
      <c r="A1204" s="241">
        <v>43363</v>
      </c>
      <c r="B1204" s="242">
        <v>180175382</v>
      </c>
      <c r="C1204" s="247">
        <v>1</v>
      </c>
      <c r="D1204" s="246">
        <v>155838</v>
      </c>
      <c r="E1204" s="242"/>
      <c r="F1204" s="247"/>
      <c r="G1204" s="246"/>
      <c r="H1204" s="245"/>
      <c r="I1204" s="245"/>
      <c r="J1204" s="246"/>
      <c r="K1204" s="138"/>
      <c r="L1204" s="138"/>
      <c r="M1204" s="138"/>
      <c r="N1204" s="138"/>
      <c r="O1204" s="138"/>
      <c r="P1204" s="138"/>
      <c r="Q1204" s="138"/>
      <c r="R1204" s="138"/>
    </row>
    <row r="1205" spans="1:18" s="134" customFormat="1" x14ac:dyDescent="0.25">
      <c r="A1205" s="241">
        <v>43363</v>
      </c>
      <c r="B1205" s="242">
        <v>180175389</v>
      </c>
      <c r="C1205" s="247">
        <v>1</v>
      </c>
      <c r="D1205" s="246">
        <v>123813</v>
      </c>
      <c r="E1205" s="242"/>
      <c r="F1205" s="247"/>
      <c r="G1205" s="246"/>
      <c r="H1205" s="245"/>
      <c r="I1205" s="245"/>
      <c r="J1205" s="246"/>
      <c r="K1205" s="138"/>
      <c r="L1205" s="138"/>
      <c r="M1205" s="138"/>
      <c r="N1205" s="138"/>
      <c r="O1205" s="138"/>
      <c r="P1205" s="138"/>
      <c r="Q1205" s="138"/>
      <c r="R1205" s="138"/>
    </row>
    <row r="1206" spans="1:18" s="134" customFormat="1" x14ac:dyDescent="0.25">
      <c r="A1206" s="241">
        <v>43363</v>
      </c>
      <c r="B1206" s="242">
        <v>180175390</v>
      </c>
      <c r="C1206" s="247">
        <v>1</v>
      </c>
      <c r="D1206" s="246">
        <v>187163</v>
      </c>
      <c r="E1206" s="242"/>
      <c r="F1206" s="247"/>
      <c r="G1206" s="246"/>
      <c r="H1206" s="245"/>
      <c r="I1206" s="245">
        <v>4705579</v>
      </c>
      <c r="J1206" s="246" t="s">
        <v>17</v>
      </c>
      <c r="K1206" s="138"/>
      <c r="L1206" s="138"/>
      <c r="M1206" s="138"/>
      <c r="N1206" s="138"/>
      <c r="O1206" s="138"/>
      <c r="P1206" s="138"/>
      <c r="Q1206" s="138"/>
      <c r="R1206" s="138"/>
    </row>
    <row r="1207" spans="1:18" s="134" customFormat="1" x14ac:dyDescent="0.25">
      <c r="A1207" s="241">
        <v>43364</v>
      </c>
      <c r="B1207" s="242">
        <v>180175409</v>
      </c>
      <c r="C1207" s="247">
        <v>20</v>
      </c>
      <c r="D1207" s="246">
        <v>2091425</v>
      </c>
      <c r="E1207" s="242">
        <v>180045382</v>
      </c>
      <c r="F1207" s="247">
        <v>4</v>
      </c>
      <c r="G1207" s="246">
        <v>417725</v>
      </c>
      <c r="H1207" s="245"/>
      <c r="I1207" s="245"/>
      <c r="J1207" s="246"/>
      <c r="K1207" s="138"/>
      <c r="L1207" s="138"/>
      <c r="M1207" s="138"/>
      <c r="N1207" s="138"/>
      <c r="O1207" s="138"/>
      <c r="P1207" s="138"/>
      <c r="Q1207" s="138"/>
      <c r="R1207" s="138"/>
    </row>
    <row r="1208" spans="1:18" s="134" customFormat="1" x14ac:dyDescent="0.25">
      <c r="A1208" s="241">
        <v>43364</v>
      </c>
      <c r="B1208" s="242">
        <v>180175410</v>
      </c>
      <c r="C1208" s="247">
        <v>1</v>
      </c>
      <c r="D1208" s="246">
        <v>77613</v>
      </c>
      <c r="E1208" s="242"/>
      <c r="F1208" s="247"/>
      <c r="G1208" s="246"/>
      <c r="H1208" s="245"/>
      <c r="I1208" s="245"/>
      <c r="J1208" s="246"/>
      <c r="K1208" s="138"/>
      <c r="L1208" s="138"/>
      <c r="M1208" s="138"/>
      <c r="N1208" s="138"/>
      <c r="O1208" s="138"/>
      <c r="P1208" s="138"/>
      <c r="Q1208" s="138"/>
      <c r="R1208" s="138"/>
    </row>
    <row r="1209" spans="1:18" s="134" customFormat="1" x14ac:dyDescent="0.25">
      <c r="A1209" s="241">
        <v>43364</v>
      </c>
      <c r="B1209" s="242">
        <v>180175424</v>
      </c>
      <c r="C1209" s="247">
        <v>5</v>
      </c>
      <c r="D1209" s="246">
        <v>494288</v>
      </c>
      <c r="E1209" s="242"/>
      <c r="F1209" s="247"/>
      <c r="G1209" s="246"/>
      <c r="H1209" s="245"/>
      <c r="I1209" s="245"/>
      <c r="J1209" s="246"/>
      <c r="K1209" s="138"/>
      <c r="L1209" s="138"/>
      <c r="M1209" s="138"/>
      <c r="N1209" s="138"/>
      <c r="O1209" s="138"/>
      <c r="P1209" s="138"/>
      <c r="Q1209" s="138"/>
      <c r="R1209" s="138"/>
    </row>
    <row r="1210" spans="1:18" s="134" customFormat="1" x14ac:dyDescent="0.25">
      <c r="A1210" s="241">
        <v>43364</v>
      </c>
      <c r="B1210" s="242">
        <v>180175439</v>
      </c>
      <c r="C1210" s="247">
        <v>3</v>
      </c>
      <c r="D1210" s="246">
        <v>330138</v>
      </c>
      <c r="E1210" s="242"/>
      <c r="F1210" s="247"/>
      <c r="G1210" s="246"/>
      <c r="H1210" s="245"/>
      <c r="I1210" s="245"/>
      <c r="J1210" s="246"/>
      <c r="K1210" s="138"/>
      <c r="L1210" s="138"/>
      <c r="M1210" s="138"/>
      <c r="N1210" s="138"/>
      <c r="O1210" s="138"/>
      <c r="P1210" s="138"/>
      <c r="Q1210" s="138"/>
      <c r="R1210" s="138"/>
    </row>
    <row r="1211" spans="1:18" s="134" customFormat="1" x14ac:dyDescent="0.25">
      <c r="A1211" s="241">
        <v>43364</v>
      </c>
      <c r="B1211" s="242">
        <v>180175446</v>
      </c>
      <c r="C1211" s="247">
        <v>3</v>
      </c>
      <c r="D1211" s="246">
        <v>235813</v>
      </c>
      <c r="E1211" s="242"/>
      <c r="F1211" s="247"/>
      <c r="G1211" s="246"/>
      <c r="H1211" s="245"/>
      <c r="I1211" s="245"/>
      <c r="J1211" s="246"/>
      <c r="K1211" s="138"/>
      <c r="L1211" s="138"/>
      <c r="M1211" s="138"/>
      <c r="N1211" s="138"/>
      <c r="O1211" s="138"/>
      <c r="P1211" s="138"/>
      <c r="Q1211" s="138"/>
      <c r="R1211" s="138"/>
    </row>
    <row r="1212" spans="1:18" s="134" customFormat="1" x14ac:dyDescent="0.25">
      <c r="A1212" s="241">
        <v>43364</v>
      </c>
      <c r="B1212" s="242">
        <v>180175458</v>
      </c>
      <c r="C1212" s="247">
        <v>3</v>
      </c>
      <c r="D1212" s="246">
        <v>250688</v>
      </c>
      <c r="E1212" s="242"/>
      <c r="F1212" s="247"/>
      <c r="G1212" s="246"/>
      <c r="H1212" s="245"/>
      <c r="I1212" s="245"/>
      <c r="J1212" s="246"/>
      <c r="K1212" s="138"/>
      <c r="L1212" s="138"/>
      <c r="M1212" s="138"/>
      <c r="N1212" s="138"/>
      <c r="O1212" s="138"/>
      <c r="P1212" s="138"/>
      <c r="Q1212" s="138"/>
      <c r="R1212" s="138"/>
    </row>
    <row r="1213" spans="1:18" s="134" customFormat="1" x14ac:dyDescent="0.25">
      <c r="A1213" s="241">
        <v>43364</v>
      </c>
      <c r="B1213" s="242">
        <v>180175462</v>
      </c>
      <c r="C1213" s="247">
        <v>2</v>
      </c>
      <c r="D1213" s="246">
        <v>201513</v>
      </c>
      <c r="E1213" s="242"/>
      <c r="F1213" s="247"/>
      <c r="G1213" s="246"/>
      <c r="H1213" s="245"/>
      <c r="I1213" s="245">
        <v>3263753</v>
      </c>
      <c r="J1213" s="246" t="s">
        <v>17</v>
      </c>
      <c r="K1213" s="138"/>
      <c r="L1213" s="138"/>
      <c r="M1213" s="138"/>
      <c r="N1213" s="138"/>
      <c r="O1213" s="138"/>
      <c r="P1213" s="138"/>
      <c r="Q1213" s="138"/>
      <c r="R1213" s="138"/>
    </row>
    <row r="1214" spans="1:18" s="134" customFormat="1" x14ac:dyDescent="0.25">
      <c r="A1214" s="98">
        <v>43365</v>
      </c>
      <c r="B1214" s="99">
        <v>180175471</v>
      </c>
      <c r="C1214" s="100">
        <v>16</v>
      </c>
      <c r="D1214" s="34">
        <v>1851413</v>
      </c>
      <c r="E1214" s="99">
        <v>180045394</v>
      </c>
      <c r="F1214" s="100">
        <v>4</v>
      </c>
      <c r="G1214" s="34">
        <v>401713</v>
      </c>
      <c r="H1214" s="102"/>
      <c r="I1214" s="102"/>
      <c r="J1214" s="34"/>
      <c r="K1214" s="138"/>
      <c r="L1214" s="138"/>
      <c r="M1214" s="138"/>
      <c r="N1214" s="138"/>
      <c r="O1214" s="138"/>
      <c r="P1214" s="138"/>
      <c r="Q1214" s="138"/>
      <c r="R1214" s="138"/>
    </row>
    <row r="1215" spans="1:18" s="134" customFormat="1" x14ac:dyDescent="0.25">
      <c r="A1215" s="98">
        <v>43365</v>
      </c>
      <c r="B1215" s="99">
        <v>180175483</v>
      </c>
      <c r="C1215" s="100">
        <v>8</v>
      </c>
      <c r="D1215" s="34">
        <v>880775</v>
      </c>
      <c r="E1215" s="99"/>
      <c r="F1215" s="100"/>
      <c r="G1215" s="34"/>
      <c r="H1215" s="102"/>
      <c r="I1215" s="102"/>
      <c r="J1215" s="34"/>
      <c r="K1215" s="138"/>
      <c r="L1215" s="138"/>
      <c r="M1215" s="138"/>
      <c r="N1215" s="138"/>
      <c r="O1215" s="138"/>
      <c r="P1215" s="138"/>
      <c r="Q1215" s="138"/>
      <c r="R1215" s="138"/>
    </row>
    <row r="1216" spans="1:18" s="134" customFormat="1" x14ac:dyDescent="0.25">
      <c r="A1216" s="98">
        <v>43365</v>
      </c>
      <c r="B1216" s="99">
        <v>180175485</v>
      </c>
      <c r="C1216" s="100">
        <v>2</v>
      </c>
      <c r="D1216" s="34">
        <v>280963</v>
      </c>
      <c r="E1216" s="99"/>
      <c r="F1216" s="100"/>
      <c r="G1216" s="34"/>
      <c r="H1216" s="102"/>
      <c r="I1216" s="102"/>
      <c r="J1216" s="34"/>
      <c r="K1216" s="138"/>
      <c r="L1216" s="138"/>
      <c r="M1216" s="138"/>
      <c r="N1216" s="138"/>
      <c r="O1216" s="138"/>
      <c r="P1216" s="138"/>
      <c r="Q1216" s="138"/>
      <c r="R1216" s="138"/>
    </row>
    <row r="1217" spans="1:18" s="134" customFormat="1" x14ac:dyDescent="0.25">
      <c r="A1217" s="98">
        <v>43365</v>
      </c>
      <c r="B1217" s="99">
        <v>180175512</v>
      </c>
      <c r="C1217" s="100">
        <v>7</v>
      </c>
      <c r="D1217" s="34">
        <v>846650</v>
      </c>
      <c r="E1217" s="99"/>
      <c r="F1217" s="100"/>
      <c r="G1217" s="34"/>
      <c r="H1217" s="102"/>
      <c r="I1217" s="102"/>
      <c r="J1217" s="34"/>
      <c r="K1217" s="138"/>
      <c r="L1217" s="138"/>
      <c r="M1217" s="138"/>
      <c r="N1217" s="138"/>
      <c r="O1217" s="138"/>
      <c r="P1217" s="138"/>
      <c r="Q1217" s="138"/>
      <c r="R1217" s="138"/>
    </row>
    <row r="1218" spans="1:18" s="134" customFormat="1" x14ac:dyDescent="0.25">
      <c r="A1218" s="98">
        <v>43365</v>
      </c>
      <c r="B1218" s="99">
        <v>180175522</v>
      </c>
      <c r="C1218" s="100">
        <v>1</v>
      </c>
      <c r="D1218" s="34">
        <v>141838</v>
      </c>
      <c r="E1218" s="99"/>
      <c r="F1218" s="100"/>
      <c r="G1218" s="34"/>
      <c r="H1218" s="102"/>
      <c r="I1218" s="102"/>
      <c r="J1218" s="34"/>
      <c r="K1218" s="138"/>
      <c r="L1218" s="138"/>
      <c r="M1218" s="138"/>
      <c r="N1218" s="138"/>
      <c r="O1218" s="138"/>
      <c r="P1218" s="138"/>
      <c r="Q1218" s="138"/>
      <c r="R1218" s="138"/>
    </row>
    <row r="1219" spans="1:18" s="134" customFormat="1" x14ac:dyDescent="0.25">
      <c r="A1219" s="98"/>
      <c r="B1219" s="99"/>
      <c r="C1219" s="100"/>
      <c r="D1219" s="34"/>
      <c r="E1219" s="99"/>
      <c r="F1219" s="100"/>
      <c r="G1219" s="34"/>
      <c r="H1219" s="102"/>
      <c r="I1219" s="102"/>
      <c r="J1219" s="34"/>
      <c r="K1219" s="138"/>
      <c r="L1219" s="138"/>
      <c r="M1219" s="138"/>
      <c r="N1219" s="138"/>
      <c r="O1219" s="138"/>
      <c r="P1219" s="138"/>
      <c r="Q1219" s="138"/>
      <c r="R1219" s="138"/>
    </row>
    <row r="1220" spans="1:18" s="134" customFormat="1" x14ac:dyDescent="0.25">
      <c r="A1220" s="98"/>
      <c r="B1220" s="99"/>
      <c r="C1220" s="100"/>
      <c r="D1220" s="34"/>
      <c r="E1220" s="99"/>
      <c r="F1220" s="100"/>
      <c r="G1220" s="34"/>
      <c r="H1220" s="102"/>
      <c r="I1220" s="102"/>
      <c r="J1220" s="34"/>
      <c r="K1220" s="138"/>
      <c r="L1220" s="138"/>
      <c r="M1220" s="138"/>
      <c r="N1220" s="138"/>
      <c r="O1220" s="138"/>
      <c r="P1220" s="138"/>
      <c r="Q1220" s="138"/>
      <c r="R1220" s="138"/>
    </row>
    <row r="1221" spans="1:18" s="134" customFormat="1" x14ac:dyDescent="0.25">
      <c r="A1221" s="98"/>
      <c r="B1221" s="99"/>
      <c r="C1221" s="100"/>
      <c r="D1221" s="34"/>
      <c r="E1221" s="99"/>
      <c r="F1221" s="100"/>
      <c r="G1221" s="34"/>
      <c r="H1221" s="102"/>
      <c r="I1221" s="102"/>
      <c r="J1221" s="34"/>
      <c r="K1221" s="138"/>
      <c r="L1221" s="138"/>
      <c r="M1221" s="138"/>
      <c r="N1221" s="138"/>
      <c r="O1221" s="138"/>
      <c r="P1221" s="138"/>
      <c r="Q1221" s="138"/>
      <c r="R1221" s="138"/>
    </row>
    <row r="1222" spans="1:18" x14ac:dyDescent="0.25">
      <c r="A1222" s="235"/>
      <c r="B1222" s="234"/>
      <c r="C1222" s="240"/>
      <c r="D1222" s="236"/>
      <c r="E1222" s="234"/>
      <c r="F1222" s="240"/>
      <c r="G1222" s="236"/>
      <c r="H1222" s="239"/>
      <c r="I1222" s="239"/>
      <c r="J1222" s="236"/>
    </row>
    <row r="1223" spans="1:18" s="218" customFormat="1" x14ac:dyDescent="0.25">
      <c r="A1223" s="226"/>
      <c r="B1223" s="223" t="s">
        <v>11</v>
      </c>
      <c r="C1223" s="232">
        <f>SUM(C8:C1222)</f>
        <v>12573</v>
      </c>
      <c r="D1223" s="224">
        <f>SUM(D8:D1222)</f>
        <v>1362470251</v>
      </c>
      <c r="E1223" s="223" t="s">
        <v>11</v>
      </c>
      <c r="F1223" s="232">
        <f>SUM(F8:F1222)</f>
        <v>1215</v>
      </c>
      <c r="G1223" s="224">
        <f>SUM(G8:G1222)</f>
        <v>132614964</v>
      </c>
      <c r="H1223" s="232">
        <f>SUM(H8:H1222)</f>
        <v>0</v>
      </c>
      <c r="I1223" s="232">
        <f>SUM(I8:I1222)</f>
        <v>1226255361</v>
      </c>
      <c r="J1223" s="224"/>
      <c r="K1223" s="220"/>
      <c r="L1223" s="220"/>
      <c r="M1223" s="220"/>
      <c r="N1223" s="220"/>
      <c r="O1223" s="220"/>
      <c r="P1223" s="220"/>
      <c r="Q1223" s="220"/>
      <c r="R1223" s="220"/>
    </row>
    <row r="1224" spans="1:18" s="218" customFormat="1" x14ac:dyDescent="0.25">
      <c r="A1224" s="226"/>
      <c r="B1224" s="223"/>
      <c r="C1224" s="232"/>
      <c r="D1224" s="224"/>
      <c r="E1224" s="223"/>
      <c r="F1224" s="232"/>
      <c r="G1224" s="224"/>
      <c r="H1224" s="232"/>
      <c r="I1224" s="232"/>
      <c r="J1224" s="224"/>
      <c r="K1224" s="220"/>
      <c r="M1224" s="220"/>
      <c r="N1224" s="220"/>
      <c r="O1224" s="220"/>
      <c r="P1224" s="220"/>
      <c r="Q1224" s="220"/>
      <c r="R1224" s="220"/>
    </row>
    <row r="1225" spans="1:18" x14ac:dyDescent="0.25">
      <c r="A1225" s="225"/>
      <c r="B1225" s="226"/>
      <c r="C1225" s="240"/>
      <c r="D1225" s="236"/>
      <c r="E1225" s="223"/>
      <c r="F1225" s="240"/>
      <c r="G1225" s="407" t="s">
        <v>12</v>
      </c>
      <c r="H1225" s="408"/>
      <c r="I1225" s="236"/>
      <c r="J1225" s="227">
        <f>SUM(D8:D1222)</f>
        <v>1362470251</v>
      </c>
      <c r="P1225" s="220"/>
      <c r="Q1225" s="220"/>
      <c r="R1225" s="233"/>
    </row>
    <row r="1226" spans="1:18" x14ac:dyDescent="0.25">
      <c r="A1226" s="235"/>
      <c r="B1226" s="234"/>
      <c r="C1226" s="240"/>
      <c r="D1226" s="236"/>
      <c r="E1226" s="234"/>
      <c r="F1226" s="240"/>
      <c r="G1226" s="407" t="s">
        <v>13</v>
      </c>
      <c r="H1226" s="408"/>
      <c r="I1226" s="237"/>
      <c r="J1226" s="227">
        <f>SUM(G8:G1222)</f>
        <v>132614964</v>
      </c>
      <c r="R1226" s="233"/>
    </row>
    <row r="1227" spans="1:18" x14ac:dyDescent="0.25">
      <c r="A1227" s="228"/>
      <c r="B1227" s="237"/>
      <c r="C1227" s="240"/>
      <c r="D1227" s="236"/>
      <c r="E1227" s="234"/>
      <c r="F1227" s="240"/>
      <c r="G1227" s="407" t="s">
        <v>14</v>
      </c>
      <c r="H1227" s="408"/>
      <c r="I1227" s="229"/>
      <c r="J1227" s="229">
        <f>J1225-J1226</f>
        <v>1229855287</v>
      </c>
      <c r="L1227" s="220"/>
      <c r="R1227" s="233"/>
    </row>
    <row r="1228" spans="1:18" x14ac:dyDescent="0.25">
      <c r="A1228" s="235"/>
      <c r="B1228" s="230"/>
      <c r="C1228" s="240"/>
      <c r="D1228" s="231"/>
      <c r="E1228" s="234"/>
      <c r="F1228" s="240"/>
      <c r="G1228" s="407" t="s">
        <v>15</v>
      </c>
      <c r="H1228" s="408"/>
      <c r="I1228" s="237"/>
      <c r="J1228" s="227">
        <f>SUM(H8:H1222)</f>
        <v>0</v>
      </c>
      <c r="R1228" s="233"/>
    </row>
    <row r="1229" spans="1:18" x14ac:dyDescent="0.25">
      <c r="A1229" s="235"/>
      <c r="B1229" s="230"/>
      <c r="C1229" s="240"/>
      <c r="D1229" s="231"/>
      <c r="E1229" s="234"/>
      <c r="F1229" s="240"/>
      <c r="G1229" s="407" t="s">
        <v>16</v>
      </c>
      <c r="H1229" s="408"/>
      <c r="I1229" s="237"/>
      <c r="J1229" s="227">
        <f>J1227+J1228</f>
        <v>1229855287</v>
      </c>
      <c r="R1229" s="233"/>
    </row>
    <row r="1230" spans="1:18" x14ac:dyDescent="0.25">
      <c r="A1230" s="235"/>
      <c r="B1230" s="230"/>
      <c r="C1230" s="240"/>
      <c r="D1230" s="231"/>
      <c r="E1230" s="234"/>
      <c r="F1230" s="240"/>
      <c r="G1230" s="407" t="s">
        <v>5</v>
      </c>
      <c r="H1230" s="408"/>
      <c r="I1230" s="237"/>
      <c r="J1230" s="227">
        <f>SUM(I8:I1222)</f>
        <v>1226255361</v>
      </c>
      <c r="R1230" s="233"/>
    </row>
    <row r="1231" spans="1:18" x14ac:dyDescent="0.25">
      <c r="A1231" s="235"/>
      <c r="B1231" s="230"/>
      <c r="C1231" s="240"/>
      <c r="D1231" s="231"/>
      <c r="E1231" s="234"/>
      <c r="F1231" s="240"/>
      <c r="G1231" s="407" t="s">
        <v>32</v>
      </c>
      <c r="H1231" s="408"/>
      <c r="I1231" s="234" t="str">
        <f>IF(J1231&gt;0,"SALDO",IF(J1231&lt;0,"PIUTANG",IF(J1231=0,"LUNAS")))</f>
        <v>PIUTANG</v>
      </c>
      <c r="J1231" s="227">
        <f>J1230-J1229</f>
        <v>-3599926</v>
      </c>
      <c r="R1231" s="233"/>
    </row>
  </sheetData>
  <mergeCells count="13">
    <mergeCell ref="A5:J5"/>
    <mergeCell ref="A6:A7"/>
    <mergeCell ref="B6:G6"/>
    <mergeCell ref="H6:H7"/>
    <mergeCell ref="I6:I7"/>
    <mergeCell ref="J6:J7"/>
    <mergeCell ref="G1231:H1231"/>
    <mergeCell ref="G1225:H1225"/>
    <mergeCell ref="G1226:H1226"/>
    <mergeCell ref="G1227:H1227"/>
    <mergeCell ref="G1228:H1228"/>
    <mergeCell ref="G1229:H1229"/>
    <mergeCell ref="G1230:H1230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98" t="s">
        <v>22</v>
      </c>
      <c r="G1" s="398"/>
      <c r="H1" s="39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98" t="s">
        <v>21</v>
      </c>
      <c r="G2" s="398"/>
      <c r="H2" s="398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5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5" x14ac:dyDescent="0.25">
      <c r="A7" s="435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0"/>
      <c r="I7" s="442"/>
      <c r="J7" s="41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161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04" t="s">
        <v>12</v>
      </c>
      <c r="H53" s="40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04" t="s">
        <v>13</v>
      </c>
      <c r="H54" s="40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04" t="s">
        <v>14</v>
      </c>
      <c r="H55" s="40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04" t="s">
        <v>15</v>
      </c>
      <c r="H56" s="40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04" t="s">
        <v>16</v>
      </c>
      <c r="H57" s="40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04" t="s">
        <v>5</v>
      </c>
      <c r="H58" s="40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04" t="s">
        <v>32</v>
      </c>
      <c r="H59" s="40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398" t="s">
        <v>22</v>
      </c>
      <c r="G1" s="398"/>
      <c r="H1" s="39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10"/>
      <c r="I7" s="442"/>
      <c r="J7" s="414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4" t="s">
        <v>12</v>
      </c>
      <c r="H35" s="40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04" t="s">
        <v>13</v>
      </c>
      <c r="H36" s="40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04" t="s">
        <v>14</v>
      </c>
      <c r="H37" s="40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04" t="s">
        <v>15</v>
      </c>
      <c r="H38" s="40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04" t="s">
        <v>16</v>
      </c>
      <c r="H39" s="40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04" t="s">
        <v>5</v>
      </c>
      <c r="H40" s="40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04" t="s">
        <v>32</v>
      </c>
      <c r="H41" s="40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398" t="s">
        <v>22</v>
      </c>
      <c r="G1" s="398"/>
      <c r="H1" s="398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398" t="s">
        <v>21</v>
      </c>
      <c r="G2" s="398"/>
      <c r="H2" s="398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10"/>
      <c r="I7" s="442"/>
      <c r="J7" s="414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04" t="s">
        <v>12</v>
      </c>
      <c r="H35" s="40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04" t="s">
        <v>13</v>
      </c>
      <c r="H36" s="40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04" t="s">
        <v>14</v>
      </c>
      <c r="H37" s="40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04" t="s">
        <v>15</v>
      </c>
      <c r="H38" s="40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04" t="s">
        <v>16</v>
      </c>
      <c r="H39" s="40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04" t="s">
        <v>5</v>
      </c>
      <c r="H40" s="40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04" t="s">
        <v>32</v>
      </c>
      <c r="H41" s="40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398" t="s">
        <v>22</v>
      </c>
      <c r="G1" s="398"/>
      <c r="H1" s="398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398" t="s">
        <v>21</v>
      </c>
      <c r="G2" s="398"/>
      <c r="H2" s="398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7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7" x14ac:dyDescent="0.25">
      <c r="A7" s="435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10"/>
      <c r="I7" s="442"/>
      <c r="J7" s="414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4" t="s">
        <v>12</v>
      </c>
      <c r="H35" s="40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04" t="s">
        <v>13</v>
      </c>
      <c r="H36" s="40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04" t="s">
        <v>14</v>
      </c>
      <c r="H37" s="40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04" t="s">
        <v>15</v>
      </c>
      <c r="H38" s="40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4" t="s">
        <v>16</v>
      </c>
      <c r="H39" s="40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04" t="s">
        <v>5</v>
      </c>
      <c r="H40" s="40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04" t="s">
        <v>32</v>
      </c>
      <c r="H41" s="40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398" t="s">
        <v>21</v>
      </c>
      <c r="G2" s="398"/>
      <c r="H2" s="398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10"/>
      <c r="I7" s="442"/>
      <c r="J7" s="414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04" t="s">
        <v>12</v>
      </c>
      <c r="H35" s="40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04" t="s">
        <v>13</v>
      </c>
      <c r="H36" s="40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04" t="s">
        <v>14</v>
      </c>
      <c r="H37" s="40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04" t="s">
        <v>15</v>
      </c>
      <c r="H38" s="40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04" t="s">
        <v>16</v>
      </c>
      <c r="H39" s="40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04" t="s">
        <v>5</v>
      </c>
      <c r="H40" s="40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04" t="s">
        <v>32</v>
      </c>
      <c r="H41" s="40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398" t="s">
        <v>22</v>
      </c>
      <c r="G1" s="398"/>
      <c r="H1" s="398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398" t="s">
        <v>21</v>
      </c>
      <c r="G2" s="398"/>
      <c r="H2" s="398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10"/>
      <c r="I7" s="442"/>
      <c r="J7" s="414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4" t="s">
        <v>12</v>
      </c>
      <c r="H35" s="40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04" t="s">
        <v>13</v>
      </c>
      <c r="H36" s="40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04" t="s">
        <v>14</v>
      </c>
      <c r="H37" s="40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04" t="s">
        <v>15</v>
      </c>
      <c r="H38" s="40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4" t="s">
        <v>16</v>
      </c>
      <c r="H39" s="40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04" t="s">
        <v>5</v>
      </c>
      <c r="H40" s="40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04" t="s">
        <v>32</v>
      </c>
      <c r="H41" s="40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398" t="s">
        <v>22</v>
      </c>
      <c r="G1" s="398"/>
      <c r="H1" s="398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6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6" x14ac:dyDescent="0.25">
      <c r="A7" s="435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10"/>
      <c r="I7" s="442"/>
      <c r="J7" s="41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148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04" t="s">
        <v>12</v>
      </c>
      <c r="H158" s="40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04" t="s">
        <v>13</v>
      </c>
      <c r="H159" s="40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04" t="s">
        <v>14</v>
      </c>
      <c r="H160" s="40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04" t="s">
        <v>15</v>
      </c>
      <c r="H161" s="40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04" t="s">
        <v>16</v>
      </c>
      <c r="H162" s="40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04" t="s">
        <v>5</v>
      </c>
      <c r="H163" s="40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04" t="s">
        <v>32</v>
      </c>
      <c r="H164" s="40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398" t="s">
        <v>22</v>
      </c>
      <c r="G1" s="398"/>
      <c r="H1" s="398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98" t="s">
        <v>21</v>
      </c>
      <c r="G2" s="398"/>
      <c r="H2" s="39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60" t="s">
        <v>5</v>
      </c>
      <c r="J6" s="403" t="s">
        <v>6</v>
      </c>
      <c r="L6" s="219"/>
      <c r="M6" s="219"/>
      <c r="N6" s="219"/>
      <c r="O6" s="219"/>
      <c r="P6" s="219"/>
      <c r="Q6" s="219"/>
    </row>
    <row r="7" spans="1:17" x14ac:dyDescent="0.25">
      <c r="A7" s="40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1"/>
      <c r="I7" s="460"/>
      <c r="J7" s="403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146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4" t="s">
        <v>12</v>
      </c>
      <c r="H32" s="40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4" t="s">
        <v>13</v>
      </c>
      <c r="H33" s="40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04" t="s">
        <v>14</v>
      </c>
      <c r="H34" s="40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04" t="s">
        <v>15</v>
      </c>
      <c r="H35" s="40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4" t="s">
        <v>16</v>
      </c>
      <c r="H36" s="40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04" t="s">
        <v>5</v>
      </c>
      <c r="H37" s="40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04" t="s">
        <v>32</v>
      </c>
      <c r="H38" s="40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98" t="s">
        <v>22</v>
      </c>
      <c r="G1" s="398"/>
      <c r="H1" s="39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L5" s="174"/>
      <c r="M5" s="18"/>
      <c r="O5" s="18"/>
    </row>
    <row r="6" spans="1:15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  <c r="L6" s="174"/>
    </row>
    <row r="7" spans="1:15" x14ac:dyDescent="0.25">
      <c r="A7" s="43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0"/>
      <c r="I7" s="442"/>
      <c r="J7" s="41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04" t="s">
        <v>12</v>
      </c>
      <c r="H57" s="40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04" t="s">
        <v>13</v>
      </c>
      <c r="H58" s="40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04" t="s">
        <v>14</v>
      </c>
      <c r="H59" s="40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04" t="s">
        <v>15</v>
      </c>
      <c r="H60" s="40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04" t="s">
        <v>16</v>
      </c>
      <c r="H61" s="40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04" t="s">
        <v>5</v>
      </c>
      <c r="H62" s="40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04" t="s">
        <v>32</v>
      </c>
      <c r="H63" s="40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98" t="s">
        <v>22</v>
      </c>
      <c r="G1" s="398"/>
      <c r="H1" s="39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98" t="s">
        <v>21</v>
      </c>
      <c r="G2" s="398"/>
      <c r="H2" s="398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1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1" x14ac:dyDescent="0.25">
      <c r="A7" s="435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0"/>
      <c r="I7" s="442"/>
      <c r="J7" s="41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04" t="s">
        <v>12</v>
      </c>
      <c r="H116" s="40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04" t="s">
        <v>13</v>
      </c>
      <c r="H117" s="40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04" t="s">
        <v>14</v>
      </c>
      <c r="H118" s="40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04" t="s">
        <v>15</v>
      </c>
      <c r="H119" s="40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04" t="s">
        <v>16</v>
      </c>
      <c r="H120" s="40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04" t="s">
        <v>5</v>
      </c>
      <c r="H121" s="40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04" t="s">
        <v>32</v>
      </c>
      <c r="H122" s="40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21"/>
  <sheetViews>
    <sheetView zoomScaleNormal="100" workbookViewId="0">
      <pane ySplit="6" topLeftCell="A692" activePane="bottomLeft" state="frozen"/>
      <selection pane="bottomLeft" activeCell="E711" sqref="E71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196</v>
      </c>
      <c r="D1" s="324"/>
      <c r="E1" s="324"/>
      <c r="F1" s="415" t="s">
        <v>22</v>
      </c>
      <c r="G1" s="415"/>
      <c r="H1" s="415"/>
      <c r="I1" s="326" t="s">
        <v>27</v>
      </c>
      <c r="J1" s="324"/>
      <c r="L1" s="327">
        <f>SUM(D619:D619)</f>
        <v>1155875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15" t="s">
        <v>21</v>
      </c>
      <c r="G2" s="415"/>
      <c r="H2" s="415"/>
      <c r="I2" s="326">
        <f>J720*-1</f>
        <v>572079</v>
      </c>
      <c r="J2" s="324"/>
      <c r="L2" s="327">
        <f>SUM(G619:G619)</f>
        <v>118038</v>
      </c>
      <c r="O2" s="233" t="s">
        <v>198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416"/>
      <c r="B4" s="417"/>
      <c r="C4" s="417"/>
      <c r="D4" s="417"/>
      <c r="E4" s="417"/>
      <c r="F4" s="417"/>
      <c r="G4" s="417"/>
      <c r="H4" s="417"/>
      <c r="I4" s="417"/>
      <c r="J4" s="418"/>
      <c r="O4" s="219">
        <v>1924738</v>
      </c>
    </row>
    <row r="5" spans="1:16" x14ac:dyDescent="0.25">
      <c r="A5" s="419" t="s">
        <v>2</v>
      </c>
      <c r="B5" s="421" t="s">
        <v>3</v>
      </c>
      <c r="C5" s="422"/>
      <c r="D5" s="422"/>
      <c r="E5" s="422"/>
      <c r="F5" s="422"/>
      <c r="G5" s="423"/>
      <c r="H5" s="424" t="s">
        <v>4</v>
      </c>
      <c r="I5" s="426" t="s">
        <v>5</v>
      </c>
      <c r="J5" s="428" t="s">
        <v>6</v>
      </c>
    </row>
    <row r="6" spans="1:16" x14ac:dyDescent="0.25">
      <c r="A6" s="42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25"/>
      <c r="I6" s="427"/>
      <c r="J6" s="429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3">
        <v>43346</v>
      </c>
      <c r="B659" s="334">
        <v>180173901</v>
      </c>
      <c r="C659" s="335">
        <v>6</v>
      </c>
      <c r="D659" s="336">
        <v>667363</v>
      </c>
      <c r="E659" s="337">
        <v>180045100</v>
      </c>
      <c r="F659" s="335">
        <v>9</v>
      </c>
      <c r="G659" s="336">
        <v>980963</v>
      </c>
      <c r="H659" s="337"/>
      <c r="I659" s="338"/>
      <c r="J659" s="363"/>
      <c r="K659" s="328"/>
      <c r="L659" s="328"/>
      <c r="M659" s="328"/>
      <c r="N659" s="328"/>
      <c r="O659" s="366"/>
      <c r="P659" s="366"/>
    </row>
    <row r="660" spans="1:16" x14ac:dyDescent="0.25">
      <c r="A660" s="333">
        <v>43346</v>
      </c>
      <c r="B660" s="334">
        <v>180173944</v>
      </c>
      <c r="C660" s="335">
        <v>3</v>
      </c>
      <c r="D660" s="336">
        <v>245175</v>
      </c>
      <c r="E660" s="343">
        <v>180045103</v>
      </c>
      <c r="F660" s="341">
        <v>16</v>
      </c>
      <c r="G660" s="342">
        <v>1660488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3">
        <v>43347</v>
      </c>
      <c r="B661" s="334">
        <v>180173967</v>
      </c>
      <c r="C661" s="335">
        <v>2</v>
      </c>
      <c r="D661" s="336">
        <v>173688</v>
      </c>
      <c r="E661" s="337">
        <v>180045120</v>
      </c>
      <c r="F661" s="335">
        <v>5</v>
      </c>
      <c r="G661" s="336">
        <v>517300</v>
      </c>
      <c r="H661" s="337"/>
      <c r="I661" s="338"/>
      <c r="J661" s="363"/>
      <c r="K661" s="328"/>
      <c r="L661" s="328"/>
      <c r="M661" s="328"/>
      <c r="N661" s="328"/>
      <c r="O661" s="366"/>
      <c r="P661" s="366"/>
    </row>
    <row r="662" spans="1:16" x14ac:dyDescent="0.25">
      <c r="A662" s="333">
        <v>43347</v>
      </c>
      <c r="B662" s="334">
        <v>180173991</v>
      </c>
      <c r="C662" s="335">
        <v>4</v>
      </c>
      <c r="D662" s="336">
        <v>356475</v>
      </c>
      <c r="E662" s="337"/>
      <c r="F662" s="335"/>
      <c r="G662" s="336"/>
      <c r="H662" s="337"/>
      <c r="I662" s="338"/>
      <c r="J662" s="363"/>
      <c r="K662" s="328"/>
      <c r="L662" s="328"/>
      <c r="M662" s="328"/>
      <c r="N662" s="328"/>
      <c r="O662" s="366"/>
      <c r="P662" s="366"/>
    </row>
    <row r="663" spans="1:16" x14ac:dyDescent="0.25">
      <c r="A663" s="333">
        <v>43347</v>
      </c>
      <c r="B663" s="334">
        <v>180173403</v>
      </c>
      <c r="C663" s="335">
        <v>6</v>
      </c>
      <c r="D663" s="336">
        <v>625363</v>
      </c>
      <c r="E663" s="337"/>
      <c r="F663" s="335"/>
      <c r="G663" s="336"/>
      <c r="H663" s="337"/>
      <c r="I663" s="338">
        <v>569801</v>
      </c>
      <c r="J663" s="363" t="s">
        <v>17</v>
      </c>
      <c r="K663" s="328"/>
      <c r="L663" s="328"/>
      <c r="M663" s="328"/>
      <c r="N663" s="328"/>
      <c r="O663" s="366"/>
      <c r="P663" s="366"/>
    </row>
    <row r="664" spans="1:16" x14ac:dyDescent="0.25">
      <c r="A664" s="333">
        <v>43348</v>
      </c>
      <c r="B664" s="334">
        <v>180174097</v>
      </c>
      <c r="C664" s="335">
        <v>6</v>
      </c>
      <c r="D664" s="336">
        <v>554138</v>
      </c>
      <c r="E664" s="337">
        <v>180045136</v>
      </c>
      <c r="F664" s="335">
        <v>2</v>
      </c>
      <c r="G664" s="336">
        <v>209125</v>
      </c>
      <c r="H664" s="337"/>
      <c r="I664" s="338"/>
      <c r="J664" s="363"/>
      <c r="K664" s="328"/>
      <c r="L664" s="328"/>
      <c r="M664" s="328"/>
      <c r="N664" s="328"/>
      <c r="O664" s="366"/>
      <c r="P664" s="366"/>
    </row>
    <row r="665" spans="1:16" x14ac:dyDescent="0.25">
      <c r="A665" s="333">
        <v>43348</v>
      </c>
      <c r="B665" s="334">
        <v>180174099</v>
      </c>
      <c r="C665" s="335">
        <v>1</v>
      </c>
      <c r="D665" s="336">
        <v>120050</v>
      </c>
      <c r="E665" s="337"/>
      <c r="F665" s="335"/>
      <c r="G665" s="336"/>
      <c r="H665" s="337"/>
      <c r="I665" s="338"/>
      <c r="J665" s="363"/>
      <c r="K665" s="328"/>
      <c r="L665" s="328"/>
      <c r="M665" s="328"/>
      <c r="N665" s="328"/>
      <c r="O665" s="366"/>
      <c r="P665" s="366"/>
    </row>
    <row r="666" spans="1:16" x14ac:dyDescent="0.25">
      <c r="A666" s="333">
        <v>43348</v>
      </c>
      <c r="B666" s="334">
        <v>180174124</v>
      </c>
      <c r="C666" s="335">
        <v>4</v>
      </c>
      <c r="D666" s="336">
        <v>305725</v>
      </c>
      <c r="E666" s="337"/>
      <c r="F666" s="335"/>
      <c r="G666" s="336"/>
      <c r="H666" s="337"/>
      <c r="I666" s="338">
        <v>770788</v>
      </c>
      <c r="J666" s="363" t="s">
        <v>17</v>
      </c>
      <c r="K666" s="328"/>
      <c r="L666" s="328"/>
      <c r="M666" s="328"/>
      <c r="N666" s="328"/>
      <c r="O666" s="366"/>
      <c r="P666" s="366"/>
    </row>
    <row r="667" spans="1:16" x14ac:dyDescent="0.25">
      <c r="A667" s="333">
        <v>43349</v>
      </c>
      <c r="B667" s="334">
        <v>180174186</v>
      </c>
      <c r="C667" s="335">
        <v>10</v>
      </c>
      <c r="D667" s="336">
        <v>1139513</v>
      </c>
      <c r="E667" s="337">
        <v>180045154</v>
      </c>
      <c r="F667" s="335">
        <v>4</v>
      </c>
      <c r="G667" s="336">
        <v>419825</v>
      </c>
      <c r="H667" s="337"/>
      <c r="I667" s="338"/>
      <c r="J667" s="363"/>
      <c r="K667" s="328"/>
      <c r="L667" s="328"/>
      <c r="M667" s="328"/>
      <c r="N667" s="328"/>
      <c r="O667" s="366"/>
      <c r="P667" s="366"/>
    </row>
    <row r="668" spans="1:16" x14ac:dyDescent="0.25">
      <c r="A668" s="333">
        <v>43349</v>
      </c>
      <c r="B668" s="334">
        <v>180174226</v>
      </c>
      <c r="C668" s="335">
        <v>4</v>
      </c>
      <c r="D668" s="336">
        <v>479850</v>
      </c>
      <c r="E668" s="337"/>
      <c r="F668" s="335"/>
      <c r="G668" s="336"/>
      <c r="H668" s="337"/>
      <c r="I668" s="338">
        <v>1199538</v>
      </c>
      <c r="J668" s="363" t="s">
        <v>17</v>
      </c>
      <c r="K668" s="328"/>
      <c r="L668" s="328"/>
      <c r="M668" s="328"/>
      <c r="N668" s="328"/>
      <c r="O668" s="366"/>
      <c r="P668" s="366"/>
    </row>
    <row r="669" spans="1:16" x14ac:dyDescent="0.25">
      <c r="A669" s="333">
        <v>43350</v>
      </c>
      <c r="B669" s="334">
        <v>180174264</v>
      </c>
      <c r="C669" s="335">
        <v>7</v>
      </c>
      <c r="D669" s="336">
        <v>806225</v>
      </c>
      <c r="E669" s="337">
        <v>180045167</v>
      </c>
      <c r="F669" s="335">
        <v>5</v>
      </c>
      <c r="G669" s="336">
        <v>559475</v>
      </c>
      <c r="H669" s="337"/>
      <c r="I669" s="338"/>
      <c r="J669" s="363"/>
      <c r="K669" s="328"/>
      <c r="L669" s="328"/>
      <c r="M669" s="328"/>
      <c r="N669" s="328"/>
      <c r="O669" s="366"/>
      <c r="P669" s="366"/>
    </row>
    <row r="670" spans="1:16" x14ac:dyDescent="0.25">
      <c r="A670" s="333">
        <v>43350</v>
      </c>
      <c r="B670" s="334">
        <v>180174297</v>
      </c>
      <c r="C670" s="335">
        <v>4</v>
      </c>
      <c r="D670" s="336">
        <v>257338</v>
      </c>
      <c r="E670" s="337"/>
      <c r="F670" s="335"/>
      <c r="G670" s="336"/>
      <c r="H670" s="337"/>
      <c r="I670" s="338"/>
      <c r="J670" s="363"/>
      <c r="K670" s="328"/>
      <c r="L670" s="328"/>
      <c r="M670" s="328"/>
      <c r="N670" s="328"/>
      <c r="O670" s="366"/>
      <c r="P670" s="366"/>
    </row>
    <row r="671" spans="1:16" x14ac:dyDescent="0.25">
      <c r="A671" s="333">
        <v>43350</v>
      </c>
      <c r="B671" s="334">
        <v>180174301</v>
      </c>
      <c r="C671" s="335">
        <v>1</v>
      </c>
      <c r="D671" s="336">
        <v>111038</v>
      </c>
      <c r="E671" s="337"/>
      <c r="F671" s="335"/>
      <c r="G671" s="336"/>
      <c r="H671" s="337"/>
      <c r="I671" s="338">
        <v>615126</v>
      </c>
      <c r="J671" s="363" t="s">
        <v>17</v>
      </c>
      <c r="K671" s="328"/>
      <c r="L671" s="328"/>
      <c r="M671" s="328"/>
      <c r="N671" s="328"/>
      <c r="O671" s="366"/>
      <c r="P671" s="366"/>
    </row>
    <row r="672" spans="1:16" x14ac:dyDescent="0.25">
      <c r="A672" s="333">
        <v>43351</v>
      </c>
      <c r="B672" s="334">
        <v>180174361</v>
      </c>
      <c r="C672" s="335">
        <v>7</v>
      </c>
      <c r="D672" s="336">
        <v>707263</v>
      </c>
      <c r="E672" s="337"/>
      <c r="F672" s="335"/>
      <c r="G672" s="336"/>
      <c r="H672" s="337"/>
      <c r="I672" s="338">
        <v>707263</v>
      </c>
      <c r="J672" s="363" t="s">
        <v>17</v>
      </c>
      <c r="K672" s="328"/>
      <c r="L672" s="328"/>
      <c r="M672" s="328"/>
      <c r="N672" s="328"/>
      <c r="O672" s="366"/>
      <c r="P672" s="366"/>
    </row>
    <row r="673" spans="1:16" x14ac:dyDescent="0.25">
      <c r="A673" s="333">
        <v>43353</v>
      </c>
      <c r="B673" s="334">
        <v>180174501</v>
      </c>
      <c r="C673" s="335">
        <v>19</v>
      </c>
      <c r="D673" s="336">
        <v>1669063</v>
      </c>
      <c r="E673" s="337">
        <v>180045207</v>
      </c>
      <c r="F673" s="335">
        <v>7</v>
      </c>
      <c r="G673" s="336">
        <v>671825</v>
      </c>
      <c r="H673" s="337"/>
      <c r="I673" s="338"/>
      <c r="J673" s="363"/>
      <c r="K673" s="328"/>
      <c r="L673" s="328"/>
      <c r="M673" s="328"/>
      <c r="N673" s="328"/>
      <c r="O673" s="366"/>
      <c r="P673" s="366"/>
    </row>
    <row r="674" spans="1:16" x14ac:dyDescent="0.25">
      <c r="A674" s="333">
        <v>43353</v>
      </c>
      <c r="B674" s="334">
        <v>180174539</v>
      </c>
      <c r="C674" s="335">
        <v>2</v>
      </c>
      <c r="D674" s="336">
        <v>239138</v>
      </c>
      <c r="E674" s="337"/>
      <c r="F674" s="335"/>
      <c r="G674" s="336"/>
      <c r="H674" s="337"/>
      <c r="I674" s="338"/>
      <c r="J674" s="363"/>
      <c r="K674" s="328"/>
      <c r="L674" s="328"/>
      <c r="M674" s="328"/>
      <c r="N674" s="328"/>
      <c r="O674" s="366"/>
      <c r="P674" s="366"/>
    </row>
    <row r="675" spans="1:16" x14ac:dyDescent="0.25">
      <c r="A675" s="333">
        <v>43354</v>
      </c>
      <c r="B675" s="334">
        <v>180174610</v>
      </c>
      <c r="C675" s="335">
        <v>3</v>
      </c>
      <c r="D675" s="336">
        <v>282188</v>
      </c>
      <c r="E675" s="337">
        <v>180045226</v>
      </c>
      <c r="F675" s="335">
        <v>2</v>
      </c>
      <c r="G675" s="336">
        <v>166163</v>
      </c>
      <c r="H675" s="337"/>
      <c r="I675" s="338">
        <v>13388</v>
      </c>
      <c r="J675" s="363" t="s">
        <v>17</v>
      </c>
      <c r="K675" s="328"/>
      <c r="L675" s="328"/>
      <c r="M675" s="328"/>
      <c r="N675" s="328"/>
      <c r="O675" s="366"/>
      <c r="P675" s="366"/>
    </row>
    <row r="676" spans="1:16" x14ac:dyDescent="0.25">
      <c r="A676" s="333">
        <v>43355</v>
      </c>
      <c r="B676" s="334">
        <v>180174646</v>
      </c>
      <c r="C676" s="335">
        <v>1</v>
      </c>
      <c r="D676" s="336">
        <v>128625</v>
      </c>
      <c r="E676" s="337">
        <v>180045236</v>
      </c>
      <c r="F676" s="335">
        <v>5</v>
      </c>
      <c r="G676" s="336">
        <v>510563</v>
      </c>
      <c r="H676" s="337"/>
      <c r="I676" s="338"/>
      <c r="J676" s="363"/>
      <c r="K676" s="328"/>
      <c r="L676" s="365"/>
      <c r="M676" s="328"/>
      <c r="N676" s="328"/>
      <c r="O676" s="366"/>
      <c r="P676" s="366"/>
    </row>
    <row r="677" spans="1:16" x14ac:dyDescent="0.25">
      <c r="A677" s="333">
        <v>43355</v>
      </c>
      <c r="B677" s="334">
        <v>180174664</v>
      </c>
      <c r="C677" s="335">
        <v>11</v>
      </c>
      <c r="D677" s="336">
        <v>1065750</v>
      </c>
      <c r="E677" s="337"/>
      <c r="F677" s="335"/>
      <c r="G677" s="336"/>
      <c r="H677" s="337"/>
      <c r="I677" s="338"/>
      <c r="J677" s="363"/>
      <c r="K677" s="328"/>
      <c r="L677" s="365">
        <f>D673+D674+D675</f>
        <v>2190389</v>
      </c>
      <c r="M677" s="328"/>
      <c r="N677" s="328"/>
      <c r="O677" s="366"/>
      <c r="P677" s="366"/>
    </row>
    <row r="678" spans="1:16" x14ac:dyDescent="0.25">
      <c r="A678" s="333">
        <v>43355</v>
      </c>
      <c r="B678" s="334">
        <v>180174707</v>
      </c>
      <c r="C678" s="335">
        <v>4</v>
      </c>
      <c r="D678" s="336">
        <v>305988</v>
      </c>
      <c r="E678" s="337"/>
      <c r="F678" s="335"/>
      <c r="G678" s="336"/>
      <c r="H678" s="337"/>
      <c r="I678" s="338">
        <v>989800</v>
      </c>
      <c r="J678" s="363" t="s">
        <v>17</v>
      </c>
      <c r="K678" s="328"/>
      <c r="L678" s="365">
        <f>SUM(G673:G675)</f>
        <v>837988</v>
      </c>
      <c r="M678" s="328">
        <v>1339013</v>
      </c>
      <c r="N678" s="328"/>
      <c r="O678" s="366"/>
      <c r="P678" s="366"/>
    </row>
    <row r="679" spans="1:16" x14ac:dyDescent="0.25">
      <c r="A679" s="333">
        <v>43356</v>
      </c>
      <c r="B679" s="334">
        <v>180174756</v>
      </c>
      <c r="C679" s="335">
        <v>10</v>
      </c>
      <c r="D679" s="336">
        <v>946400</v>
      </c>
      <c r="E679" s="337">
        <v>180045254</v>
      </c>
      <c r="F679" s="335">
        <v>2</v>
      </c>
      <c r="G679" s="336">
        <v>228550</v>
      </c>
      <c r="H679" s="337"/>
      <c r="I679" s="338"/>
      <c r="J679" s="363"/>
      <c r="K679" s="328"/>
      <c r="L679" s="365">
        <f>L677-L678-M678</f>
        <v>13388</v>
      </c>
      <c r="M679" s="328"/>
      <c r="N679" s="328"/>
      <c r="O679" s="366"/>
      <c r="P679" s="366"/>
    </row>
    <row r="680" spans="1:16" x14ac:dyDescent="0.25">
      <c r="A680" s="333">
        <v>43356</v>
      </c>
      <c r="B680" s="334">
        <v>180174762</v>
      </c>
      <c r="C680" s="335">
        <v>1</v>
      </c>
      <c r="D680" s="336">
        <v>101588</v>
      </c>
      <c r="E680" s="337"/>
      <c r="F680" s="335"/>
      <c r="G680" s="336"/>
      <c r="H680" s="337"/>
      <c r="I680" s="338"/>
      <c r="J680" s="363"/>
      <c r="K680" s="328"/>
      <c r="L680" s="365"/>
      <c r="M680" s="328"/>
      <c r="N680" s="328"/>
      <c r="O680" s="366"/>
      <c r="P680" s="366"/>
    </row>
    <row r="681" spans="1:16" x14ac:dyDescent="0.25">
      <c r="A681" s="333">
        <v>43356</v>
      </c>
      <c r="B681" s="334">
        <v>180174784</v>
      </c>
      <c r="C681" s="335">
        <v>7</v>
      </c>
      <c r="D681" s="336">
        <v>656163</v>
      </c>
      <c r="E681" s="337"/>
      <c r="F681" s="335"/>
      <c r="G681" s="336"/>
      <c r="H681" s="337"/>
      <c r="I681" s="338">
        <v>1475601</v>
      </c>
      <c r="J681" s="363" t="s">
        <v>17</v>
      </c>
      <c r="K681" s="328"/>
      <c r="L681" s="365"/>
      <c r="M681" s="328"/>
      <c r="N681" s="328"/>
      <c r="O681" s="366"/>
      <c r="P681" s="366"/>
    </row>
    <row r="682" spans="1:16" x14ac:dyDescent="0.25">
      <c r="A682" s="333">
        <v>43357</v>
      </c>
      <c r="B682" s="334">
        <v>180174828</v>
      </c>
      <c r="C682" s="335">
        <v>11</v>
      </c>
      <c r="D682" s="336">
        <v>1317663</v>
      </c>
      <c r="E682" s="337">
        <v>180045266</v>
      </c>
      <c r="F682" s="335">
        <v>3</v>
      </c>
      <c r="G682" s="336">
        <v>300125</v>
      </c>
      <c r="H682" s="337"/>
      <c r="I682" s="338"/>
      <c r="J682" s="363"/>
      <c r="K682" s="328"/>
      <c r="L682" s="328"/>
      <c r="M682" s="328"/>
      <c r="N682" s="328"/>
      <c r="O682" s="366"/>
      <c r="P682" s="366"/>
    </row>
    <row r="683" spans="1:16" x14ac:dyDescent="0.25">
      <c r="A683" s="333">
        <v>43357</v>
      </c>
      <c r="B683" s="334">
        <v>180174876</v>
      </c>
      <c r="C683" s="335">
        <v>6</v>
      </c>
      <c r="D683" s="336">
        <v>600513</v>
      </c>
      <c r="E683" s="337"/>
      <c r="F683" s="335"/>
      <c r="G683" s="336"/>
      <c r="H683" s="337"/>
      <c r="I683" s="338">
        <v>1618051</v>
      </c>
      <c r="J683" s="363" t="s">
        <v>17</v>
      </c>
      <c r="K683" s="328"/>
      <c r="L683" s="365"/>
      <c r="M683" s="328"/>
      <c r="N683" s="328"/>
      <c r="O683" s="366"/>
      <c r="P683" s="366"/>
    </row>
    <row r="684" spans="1:16" x14ac:dyDescent="0.25">
      <c r="A684" s="333">
        <v>43358</v>
      </c>
      <c r="B684" s="334">
        <v>180174934</v>
      </c>
      <c r="C684" s="335">
        <v>14</v>
      </c>
      <c r="D684" s="336">
        <v>1433600</v>
      </c>
      <c r="E684" s="337">
        <v>180045289</v>
      </c>
      <c r="F684" s="335">
        <v>3</v>
      </c>
      <c r="G684" s="336">
        <v>286300</v>
      </c>
      <c r="H684" s="337"/>
      <c r="I684" s="338"/>
      <c r="J684" s="363"/>
      <c r="K684" s="328"/>
      <c r="L684" s="365"/>
      <c r="M684" s="328"/>
      <c r="N684" s="328"/>
      <c r="O684" s="366"/>
      <c r="P684" s="366"/>
    </row>
    <row r="685" spans="1:16" x14ac:dyDescent="0.25">
      <c r="A685" s="333">
        <v>43358</v>
      </c>
      <c r="B685" s="334">
        <v>180174964</v>
      </c>
      <c r="C685" s="335">
        <v>2</v>
      </c>
      <c r="D685" s="336">
        <v>201688</v>
      </c>
      <c r="E685" s="337"/>
      <c r="F685" s="335"/>
      <c r="G685" s="336"/>
      <c r="H685" s="337"/>
      <c r="I685" s="338"/>
      <c r="J685" s="363"/>
      <c r="K685" s="328"/>
      <c r="L685" s="365"/>
      <c r="M685" s="328"/>
      <c r="N685" s="328"/>
      <c r="O685" s="366"/>
      <c r="P685" s="366"/>
    </row>
    <row r="686" spans="1:16" x14ac:dyDescent="0.25">
      <c r="A686" s="333">
        <v>43358</v>
      </c>
      <c r="B686" s="334">
        <v>180174976</v>
      </c>
      <c r="C686" s="335">
        <v>1</v>
      </c>
      <c r="D686" s="336">
        <v>46463</v>
      </c>
      <c r="E686" s="337"/>
      <c r="F686" s="335"/>
      <c r="G686" s="336"/>
      <c r="H686" s="337"/>
      <c r="I686" s="338">
        <v>1395451</v>
      </c>
      <c r="J686" s="363" t="s">
        <v>17</v>
      </c>
      <c r="K686" s="328"/>
      <c r="L686" s="328"/>
      <c r="M686" s="328"/>
      <c r="N686" s="328"/>
      <c r="O686" s="366"/>
      <c r="P686" s="366"/>
    </row>
    <row r="687" spans="1:16" x14ac:dyDescent="0.25">
      <c r="A687" s="333">
        <v>43360</v>
      </c>
      <c r="B687" s="334">
        <v>180175057</v>
      </c>
      <c r="C687" s="335">
        <v>1</v>
      </c>
      <c r="D687" s="336">
        <v>94063</v>
      </c>
      <c r="E687" s="337"/>
      <c r="F687" s="335"/>
      <c r="G687" s="336"/>
      <c r="H687" s="337"/>
      <c r="I687" s="338"/>
      <c r="J687" s="363"/>
      <c r="K687" s="328"/>
      <c r="L687" s="328"/>
      <c r="M687" s="328"/>
      <c r="N687" s="328"/>
      <c r="O687" s="366"/>
      <c r="P687" s="366"/>
    </row>
    <row r="688" spans="1:16" x14ac:dyDescent="0.25">
      <c r="A688" s="333">
        <v>43360</v>
      </c>
      <c r="B688" s="334">
        <v>180175089</v>
      </c>
      <c r="C688" s="335">
        <v>11</v>
      </c>
      <c r="D688" s="336">
        <v>1105388</v>
      </c>
      <c r="E688" s="337"/>
      <c r="F688" s="335"/>
      <c r="G688" s="336"/>
      <c r="H688" s="337"/>
      <c r="I688" s="338"/>
      <c r="J688" s="363"/>
      <c r="K688" s="328"/>
      <c r="L688" s="328"/>
      <c r="M688" s="328"/>
      <c r="N688" s="328"/>
      <c r="O688" s="366"/>
      <c r="P688" s="366"/>
    </row>
    <row r="689" spans="1:16" x14ac:dyDescent="0.25">
      <c r="A689" s="333">
        <v>43360</v>
      </c>
      <c r="B689" s="334">
        <v>180175090</v>
      </c>
      <c r="C689" s="335">
        <v>1</v>
      </c>
      <c r="D689" s="336">
        <v>92313</v>
      </c>
      <c r="E689" s="337"/>
      <c r="F689" s="335"/>
      <c r="G689" s="336"/>
      <c r="H689" s="337"/>
      <c r="I689" s="338"/>
      <c r="J689" s="363"/>
      <c r="K689" s="328"/>
      <c r="L689" s="328"/>
      <c r="M689" s="328"/>
      <c r="N689" s="328"/>
      <c r="O689" s="366"/>
      <c r="P689" s="366"/>
    </row>
    <row r="690" spans="1:16" x14ac:dyDescent="0.25">
      <c r="A690" s="333">
        <v>43360</v>
      </c>
      <c r="B690" s="334">
        <v>180175122</v>
      </c>
      <c r="C690" s="335">
        <v>8</v>
      </c>
      <c r="D690" s="336">
        <v>814363</v>
      </c>
      <c r="E690" s="337"/>
      <c r="F690" s="335"/>
      <c r="G690" s="336"/>
      <c r="H690" s="337"/>
      <c r="I690" s="338">
        <v>1784652</v>
      </c>
      <c r="J690" s="363" t="s">
        <v>17</v>
      </c>
      <c r="K690" s="328"/>
      <c r="L690" s="328"/>
      <c r="M690" s="328"/>
      <c r="N690" s="328"/>
      <c r="O690" s="366"/>
      <c r="P690" s="366"/>
    </row>
    <row r="691" spans="1:16" x14ac:dyDescent="0.25">
      <c r="A691" s="333">
        <v>43361</v>
      </c>
      <c r="B691" s="334">
        <v>180175181</v>
      </c>
      <c r="C691" s="335">
        <v>13</v>
      </c>
      <c r="D691" s="336">
        <v>1162788</v>
      </c>
      <c r="E691" s="337">
        <v>180045327</v>
      </c>
      <c r="F691" s="335">
        <v>5</v>
      </c>
      <c r="G691" s="336">
        <v>599900</v>
      </c>
      <c r="H691" s="337"/>
      <c r="I691" s="338"/>
      <c r="J691" s="363"/>
      <c r="K691" s="328"/>
      <c r="L691" s="328"/>
      <c r="M691" s="328"/>
      <c r="N691" s="328"/>
      <c r="O691" s="366"/>
      <c r="P691" s="366"/>
    </row>
    <row r="692" spans="1:16" x14ac:dyDescent="0.25">
      <c r="A692" s="333">
        <v>43361</v>
      </c>
      <c r="B692" s="334">
        <v>180175183</v>
      </c>
      <c r="C692" s="335">
        <v>1</v>
      </c>
      <c r="D692" s="336">
        <v>144550</v>
      </c>
      <c r="E692" s="337"/>
      <c r="F692" s="335"/>
      <c r="G692" s="336"/>
      <c r="H692" s="337"/>
      <c r="I692" s="338"/>
      <c r="J692" s="363"/>
      <c r="K692" s="328"/>
      <c r="L692" s="328"/>
      <c r="M692" s="328"/>
      <c r="N692" s="328"/>
      <c r="O692" s="366"/>
      <c r="P692" s="366"/>
    </row>
    <row r="693" spans="1:16" x14ac:dyDescent="0.25">
      <c r="A693" s="333">
        <v>43361</v>
      </c>
      <c r="B693" s="334">
        <v>180175215</v>
      </c>
      <c r="C693" s="335">
        <v>6</v>
      </c>
      <c r="D693" s="336">
        <v>313338</v>
      </c>
      <c r="E693" s="337"/>
      <c r="F693" s="335"/>
      <c r="G693" s="336"/>
      <c r="H693" s="337"/>
      <c r="I693" s="338">
        <v>1020776</v>
      </c>
      <c r="J693" s="363" t="s">
        <v>17</v>
      </c>
      <c r="K693" s="328"/>
      <c r="L693" s="328"/>
      <c r="M693" s="328"/>
      <c r="N693" s="328"/>
      <c r="O693" s="366"/>
      <c r="P693" s="366"/>
    </row>
    <row r="694" spans="1:16" x14ac:dyDescent="0.25">
      <c r="A694" s="333">
        <v>43362</v>
      </c>
      <c r="B694" s="334">
        <v>180175258</v>
      </c>
      <c r="C694" s="335">
        <v>6</v>
      </c>
      <c r="D694" s="336">
        <v>583100</v>
      </c>
      <c r="E694" s="337">
        <v>180045345</v>
      </c>
      <c r="F694" s="335">
        <v>8</v>
      </c>
      <c r="G694" s="336">
        <v>795550</v>
      </c>
      <c r="H694" s="337"/>
      <c r="I694" s="338"/>
      <c r="J694" s="363"/>
      <c r="K694" s="328"/>
      <c r="L694" s="328"/>
      <c r="M694" s="328"/>
      <c r="N694" s="328"/>
      <c r="O694" s="366"/>
      <c r="P694" s="366"/>
    </row>
    <row r="695" spans="1:16" x14ac:dyDescent="0.25">
      <c r="A695" s="333">
        <v>43362</v>
      </c>
      <c r="B695" s="334">
        <v>180175297</v>
      </c>
      <c r="C695" s="335">
        <v>4</v>
      </c>
      <c r="D695" s="336">
        <v>455700</v>
      </c>
      <c r="E695" s="337"/>
      <c r="F695" s="335"/>
      <c r="G695" s="336"/>
      <c r="H695" s="337"/>
      <c r="I695" s="338"/>
      <c r="J695" s="363"/>
      <c r="K695" s="328"/>
      <c r="L695" s="328"/>
      <c r="M695" s="328"/>
      <c r="N695" s="328"/>
      <c r="O695" s="366"/>
      <c r="P695" s="366"/>
    </row>
    <row r="696" spans="1:16" x14ac:dyDescent="0.25">
      <c r="A696" s="333">
        <v>43362</v>
      </c>
      <c r="B696" s="334">
        <v>180175312</v>
      </c>
      <c r="C696" s="335">
        <v>1</v>
      </c>
      <c r="D696" s="336">
        <v>48038</v>
      </c>
      <c r="E696" s="337"/>
      <c r="F696" s="335"/>
      <c r="G696" s="336"/>
      <c r="H696" s="337"/>
      <c r="I696" s="338">
        <v>291288</v>
      </c>
      <c r="J696" s="363" t="s">
        <v>17</v>
      </c>
      <c r="K696" s="328"/>
      <c r="L696" s="328"/>
      <c r="M696" s="328"/>
      <c r="N696" s="328"/>
      <c r="O696" s="366"/>
      <c r="P696" s="366"/>
    </row>
    <row r="697" spans="1:16" x14ac:dyDescent="0.25">
      <c r="A697" s="333">
        <v>43363</v>
      </c>
      <c r="B697" s="334">
        <v>180175335</v>
      </c>
      <c r="C697" s="335">
        <v>6</v>
      </c>
      <c r="D697" s="336">
        <v>452375</v>
      </c>
      <c r="E697" s="337">
        <v>180045367</v>
      </c>
      <c r="F697" s="335">
        <v>7</v>
      </c>
      <c r="G697" s="336">
        <v>497438</v>
      </c>
      <c r="H697" s="337"/>
      <c r="I697" s="338"/>
      <c r="J697" s="363"/>
      <c r="K697" s="328"/>
      <c r="L697" s="328"/>
      <c r="M697" s="328"/>
      <c r="N697" s="328"/>
      <c r="O697" s="366"/>
      <c r="P697" s="366"/>
    </row>
    <row r="698" spans="1:16" x14ac:dyDescent="0.25">
      <c r="A698" s="333">
        <v>43363</v>
      </c>
      <c r="B698" s="334">
        <v>180175351</v>
      </c>
      <c r="C698" s="335">
        <v>5</v>
      </c>
      <c r="D698" s="336">
        <v>528063</v>
      </c>
      <c r="E698" s="337"/>
      <c r="F698" s="335"/>
      <c r="G698" s="336"/>
      <c r="H698" s="337"/>
      <c r="I698" s="338"/>
      <c r="J698" s="363"/>
      <c r="K698" s="328"/>
      <c r="L698" s="328"/>
      <c r="M698" s="328"/>
      <c r="N698" s="328"/>
      <c r="O698" s="366"/>
      <c r="P698" s="366"/>
    </row>
    <row r="699" spans="1:16" x14ac:dyDescent="0.25">
      <c r="A699" s="333">
        <v>43363</v>
      </c>
      <c r="B699" s="334">
        <v>180175391</v>
      </c>
      <c r="C699" s="335">
        <v>8</v>
      </c>
      <c r="D699" s="336">
        <v>807538</v>
      </c>
      <c r="E699" s="337"/>
      <c r="F699" s="335"/>
      <c r="G699" s="336"/>
      <c r="H699" s="337"/>
      <c r="I699" s="338">
        <v>1290538</v>
      </c>
      <c r="J699" s="363" t="s">
        <v>17</v>
      </c>
      <c r="K699" s="328"/>
      <c r="L699" s="328"/>
      <c r="M699" s="328"/>
      <c r="N699" s="328"/>
      <c r="O699" s="366"/>
      <c r="P699" s="366"/>
    </row>
    <row r="700" spans="1:16" x14ac:dyDescent="0.25">
      <c r="A700" s="339">
        <v>43364</v>
      </c>
      <c r="B700" s="340">
        <v>180175407</v>
      </c>
      <c r="C700" s="341">
        <v>1</v>
      </c>
      <c r="D700" s="342">
        <v>44363</v>
      </c>
      <c r="E700" s="343">
        <v>180045377</v>
      </c>
      <c r="F700" s="341">
        <v>6</v>
      </c>
      <c r="G700" s="342">
        <v>638488</v>
      </c>
      <c r="H700" s="343"/>
      <c r="I700" s="344"/>
      <c r="J700" s="364"/>
      <c r="K700" s="328"/>
      <c r="L700" s="328"/>
      <c r="M700" s="328"/>
      <c r="N700" s="328"/>
      <c r="O700" s="366"/>
      <c r="P700" s="366"/>
    </row>
    <row r="701" spans="1:16" x14ac:dyDescent="0.25">
      <c r="A701" s="339">
        <v>43364</v>
      </c>
      <c r="B701" s="340">
        <v>180175417</v>
      </c>
      <c r="C701" s="341">
        <v>3</v>
      </c>
      <c r="D701" s="342">
        <v>374238</v>
      </c>
      <c r="E701" s="343"/>
      <c r="F701" s="341"/>
      <c r="G701" s="342"/>
      <c r="H701" s="343"/>
      <c r="I701" s="344"/>
      <c r="J701" s="364"/>
      <c r="K701" s="328"/>
      <c r="L701" s="328"/>
      <c r="M701" s="328"/>
      <c r="N701" s="328"/>
      <c r="O701" s="366"/>
      <c r="P701" s="366"/>
    </row>
    <row r="702" spans="1:16" x14ac:dyDescent="0.25">
      <c r="A702" s="339">
        <v>43364</v>
      </c>
      <c r="B702" s="340">
        <v>180175443</v>
      </c>
      <c r="C702" s="341">
        <v>2</v>
      </c>
      <c r="D702" s="342">
        <v>155575</v>
      </c>
      <c r="E702" s="343"/>
      <c r="F702" s="341"/>
      <c r="G702" s="342"/>
      <c r="H702" s="343"/>
      <c r="I702" s="344"/>
      <c r="J702" s="364"/>
      <c r="K702" s="328"/>
      <c r="L702" s="328"/>
      <c r="M702" s="328"/>
      <c r="N702" s="328"/>
      <c r="O702" s="366"/>
      <c r="P702" s="366"/>
    </row>
    <row r="703" spans="1:16" x14ac:dyDescent="0.25">
      <c r="A703" s="339">
        <v>43364</v>
      </c>
      <c r="B703" s="340">
        <v>180175447</v>
      </c>
      <c r="C703" s="341">
        <v>1</v>
      </c>
      <c r="D703" s="342">
        <v>132038</v>
      </c>
      <c r="E703" s="343"/>
      <c r="F703" s="341"/>
      <c r="G703" s="342"/>
      <c r="H703" s="343"/>
      <c r="I703" s="344">
        <v>67726</v>
      </c>
      <c r="J703" s="364" t="s">
        <v>17</v>
      </c>
      <c r="K703" s="328"/>
      <c r="L703" s="328"/>
      <c r="M703" s="328"/>
      <c r="N703" s="328"/>
      <c r="O703" s="366"/>
      <c r="P703" s="366"/>
    </row>
    <row r="704" spans="1:16" x14ac:dyDescent="0.25">
      <c r="A704" s="339">
        <v>43365</v>
      </c>
      <c r="B704" s="340">
        <v>180175480</v>
      </c>
      <c r="C704" s="341">
        <v>2</v>
      </c>
      <c r="D704" s="342">
        <v>193025</v>
      </c>
      <c r="E704" s="343">
        <v>180045393</v>
      </c>
      <c r="F704" s="341">
        <v>3</v>
      </c>
      <c r="G704" s="342">
        <v>285163</v>
      </c>
      <c r="H704" s="343"/>
      <c r="I704" s="344"/>
      <c r="J704" s="364"/>
      <c r="K704" s="328"/>
      <c r="L704" s="328"/>
      <c r="M704" s="328"/>
      <c r="N704" s="328"/>
      <c r="O704" s="366"/>
      <c r="P704" s="366"/>
    </row>
    <row r="705" spans="1:16" x14ac:dyDescent="0.25">
      <c r="A705" s="339">
        <v>43365</v>
      </c>
      <c r="B705" s="340">
        <v>180175520</v>
      </c>
      <c r="C705" s="341">
        <v>2</v>
      </c>
      <c r="D705" s="342">
        <v>233188</v>
      </c>
      <c r="E705" s="343"/>
      <c r="F705" s="341"/>
      <c r="G705" s="342"/>
      <c r="H705" s="343"/>
      <c r="I705" s="344"/>
      <c r="J705" s="364"/>
      <c r="K705" s="328"/>
      <c r="L705" s="328"/>
      <c r="M705" s="328"/>
      <c r="N705" s="328"/>
      <c r="O705" s="366"/>
      <c r="P705" s="366"/>
    </row>
    <row r="706" spans="1:16" x14ac:dyDescent="0.25">
      <c r="A706" s="339">
        <v>43365</v>
      </c>
      <c r="B706" s="340">
        <v>180175521</v>
      </c>
      <c r="C706" s="341">
        <v>5</v>
      </c>
      <c r="D706" s="342">
        <v>431025</v>
      </c>
      <c r="E706" s="343"/>
      <c r="F706" s="341"/>
      <c r="G706" s="342"/>
      <c r="H706" s="343"/>
      <c r="I706" s="344"/>
      <c r="J706" s="364"/>
      <c r="K706" s="328"/>
      <c r="L706" s="328"/>
      <c r="M706" s="328"/>
      <c r="N706" s="328"/>
      <c r="O706" s="366"/>
      <c r="P706" s="366"/>
    </row>
    <row r="707" spans="1:16" x14ac:dyDescent="0.25">
      <c r="A707" s="339"/>
      <c r="B707" s="340"/>
      <c r="C707" s="341"/>
      <c r="D707" s="342"/>
      <c r="E707" s="343"/>
      <c r="F707" s="341"/>
      <c r="G707" s="342"/>
      <c r="H707" s="343"/>
      <c r="I707" s="344"/>
      <c r="J707" s="364"/>
      <c r="K707" s="328"/>
      <c r="L707" s="328"/>
      <c r="M707" s="328"/>
      <c r="N707" s="328"/>
      <c r="O707" s="366"/>
      <c r="P707" s="366"/>
    </row>
    <row r="708" spans="1:16" x14ac:dyDescent="0.25">
      <c r="A708" s="339"/>
      <c r="B708" s="340"/>
      <c r="C708" s="341"/>
      <c r="D708" s="342"/>
      <c r="E708" s="343"/>
      <c r="F708" s="341"/>
      <c r="G708" s="342"/>
      <c r="H708" s="343"/>
      <c r="I708" s="344"/>
      <c r="J708" s="364"/>
      <c r="K708" s="328"/>
      <c r="L708" s="328"/>
      <c r="M708" s="328"/>
      <c r="N708" s="328"/>
      <c r="O708" s="366"/>
      <c r="P708" s="366"/>
    </row>
    <row r="709" spans="1:16" x14ac:dyDescent="0.25">
      <c r="A709" s="339"/>
      <c r="B709" s="340"/>
      <c r="C709" s="341"/>
      <c r="D709" s="342"/>
      <c r="E709" s="343"/>
      <c r="F709" s="341"/>
      <c r="G709" s="342"/>
      <c r="H709" s="343"/>
      <c r="I709" s="344"/>
      <c r="J709" s="364"/>
      <c r="K709" s="328"/>
      <c r="L709" s="328"/>
      <c r="M709" s="328"/>
      <c r="N709" s="328"/>
      <c r="O709" s="366"/>
      <c r="P709" s="366"/>
    </row>
    <row r="710" spans="1:16" x14ac:dyDescent="0.25">
      <c r="A710" s="339"/>
      <c r="B710" s="340"/>
      <c r="C710" s="341"/>
      <c r="D710" s="342"/>
      <c r="E710" s="343"/>
      <c r="F710" s="341"/>
      <c r="G710" s="342"/>
      <c r="H710" s="343"/>
      <c r="I710" s="344"/>
      <c r="J710" s="364"/>
      <c r="K710" s="328"/>
      <c r="L710" s="328"/>
      <c r="M710" s="328"/>
      <c r="N710" s="328"/>
      <c r="O710" s="366"/>
      <c r="P710" s="366"/>
    </row>
    <row r="711" spans="1:16" x14ac:dyDescent="0.25">
      <c r="A711" s="345"/>
      <c r="B711" s="346"/>
      <c r="C711" s="347"/>
      <c r="D711" s="342"/>
      <c r="E711" s="348"/>
      <c r="F711" s="347"/>
      <c r="G711" s="349"/>
      <c r="H711" s="348"/>
      <c r="I711" s="350"/>
      <c r="J711" s="349"/>
      <c r="K711" s="328"/>
      <c r="L711" s="328"/>
      <c r="M711" s="328"/>
      <c r="N711" s="328"/>
      <c r="O711" s="366"/>
      <c r="P711" s="366"/>
    </row>
    <row r="712" spans="1:16" x14ac:dyDescent="0.25">
      <c r="A712" s="345"/>
      <c r="B712" s="351" t="s">
        <v>11</v>
      </c>
      <c r="C712" s="352">
        <f>SUM(C7:C711)</f>
        <v>4868</v>
      </c>
      <c r="D712" s="353">
        <f>SUM(D7:D711)</f>
        <v>482041356</v>
      </c>
      <c r="E712" s="351" t="s">
        <v>11</v>
      </c>
      <c r="F712" s="352">
        <f>SUM(F7:F711)</f>
        <v>1259</v>
      </c>
      <c r="G712" s="353">
        <f>SUM(G7:G711)</f>
        <v>128930071</v>
      </c>
      <c r="H712" s="353">
        <f>SUM(H7:H711)</f>
        <v>0</v>
      </c>
      <c r="I712" s="352">
        <f>SUM(I7:I711)</f>
        <v>352539206</v>
      </c>
      <c r="J712" s="354"/>
      <c r="K712" s="328"/>
      <c r="L712" s="328"/>
      <c r="M712" s="328"/>
      <c r="N712" s="328"/>
      <c r="O712" s="366"/>
      <c r="P712" s="366"/>
    </row>
    <row r="713" spans="1:16" x14ac:dyDescent="0.25">
      <c r="A713" s="345"/>
      <c r="B713" s="351"/>
      <c r="C713" s="352"/>
      <c r="D713" s="353"/>
      <c r="E713" s="351"/>
      <c r="F713" s="352"/>
      <c r="G713" s="354"/>
      <c r="H713" s="346"/>
      <c r="I713" s="347"/>
      <c r="J713" s="354"/>
      <c r="K713" s="328"/>
      <c r="L713" s="328"/>
      <c r="M713" s="328"/>
      <c r="N713" s="328"/>
      <c r="O713" s="366"/>
      <c r="P713" s="366"/>
    </row>
    <row r="714" spans="1:16" x14ac:dyDescent="0.25">
      <c r="A714" s="345"/>
      <c r="B714" s="355"/>
      <c r="C714" s="347"/>
      <c r="D714" s="349"/>
      <c r="E714" s="351"/>
      <c r="F714" s="347"/>
      <c r="G714" s="430" t="s">
        <v>12</v>
      </c>
      <c r="H714" s="430"/>
      <c r="I714" s="350"/>
      <c r="J714" s="356">
        <f>SUM(D7:D711)</f>
        <v>482041356</v>
      </c>
      <c r="K714" s="328"/>
      <c r="L714" s="328"/>
      <c r="M714" s="328"/>
      <c r="N714" s="328"/>
      <c r="O714" s="366"/>
      <c r="P714" s="366"/>
    </row>
    <row r="715" spans="1:16" x14ac:dyDescent="0.25">
      <c r="A715" s="357"/>
      <c r="B715" s="346"/>
      <c r="C715" s="347"/>
      <c r="D715" s="349"/>
      <c r="E715" s="348"/>
      <c r="F715" s="347"/>
      <c r="G715" s="430" t="s">
        <v>13</v>
      </c>
      <c r="H715" s="430"/>
      <c r="I715" s="350"/>
      <c r="J715" s="356">
        <f>SUM(G7:G711)</f>
        <v>128930071</v>
      </c>
      <c r="K715" s="328"/>
      <c r="L715" s="328"/>
      <c r="M715" s="328"/>
      <c r="N715" s="328"/>
      <c r="O715" s="366"/>
      <c r="P715" s="366"/>
    </row>
    <row r="716" spans="1:16" x14ac:dyDescent="0.25">
      <c r="A716" s="345"/>
      <c r="B716" s="348"/>
      <c r="C716" s="347"/>
      <c r="D716" s="349"/>
      <c r="E716" s="348"/>
      <c r="F716" s="347"/>
      <c r="G716" s="430" t="s">
        <v>14</v>
      </c>
      <c r="H716" s="430"/>
      <c r="I716" s="358"/>
      <c r="J716" s="359">
        <f>J714-J715</f>
        <v>353111285</v>
      </c>
      <c r="K716" s="328"/>
      <c r="L716" s="328"/>
      <c r="M716" s="328"/>
      <c r="N716" s="328"/>
      <c r="O716" s="366"/>
      <c r="P716" s="366"/>
    </row>
    <row r="717" spans="1:16" x14ac:dyDescent="0.25">
      <c r="A717" s="360"/>
      <c r="B717" s="361"/>
      <c r="C717" s="347"/>
      <c r="D717" s="362"/>
      <c r="E717" s="348"/>
      <c r="F717" s="347"/>
      <c r="G717" s="430" t="s">
        <v>15</v>
      </c>
      <c r="H717" s="430"/>
      <c r="I717" s="350"/>
      <c r="J717" s="356">
        <f>SUM(H7:H711)</f>
        <v>0</v>
      </c>
      <c r="K717" s="328"/>
      <c r="L717" s="328"/>
      <c r="M717" s="328"/>
      <c r="N717" s="328"/>
      <c r="O717" s="366"/>
      <c r="P717" s="366"/>
    </row>
    <row r="718" spans="1:16" x14ac:dyDescent="0.25">
      <c r="A718" s="345"/>
      <c r="B718" s="361"/>
      <c r="C718" s="347"/>
      <c r="D718" s="362"/>
      <c r="E718" s="348"/>
      <c r="F718" s="347"/>
      <c r="G718" s="430" t="s">
        <v>16</v>
      </c>
      <c r="H718" s="430"/>
      <c r="I718" s="350"/>
      <c r="J718" s="356">
        <f>J716+J717</f>
        <v>353111285</v>
      </c>
      <c r="K718" s="328"/>
      <c r="L718" s="328"/>
      <c r="M718" s="328"/>
      <c r="N718" s="328"/>
      <c r="O718" s="366"/>
      <c r="P718" s="366"/>
    </row>
    <row r="719" spans="1:16" x14ac:dyDescent="0.25">
      <c r="A719" s="345"/>
      <c r="B719" s="361"/>
      <c r="C719" s="347"/>
      <c r="D719" s="362"/>
      <c r="E719" s="348"/>
      <c r="F719" s="347"/>
      <c r="G719" s="430" t="s">
        <v>5</v>
      </c>
      <c r="H719" s="430"/>
      <c r="I719" s="350"/>
      <c r="J719" s="356">
        <f>SUM(I7:I711)</f>
        <v>352539206</v>
      </c>
      <c r="K719" s="328"/>
      <c r="L719" s="328"/>
      <c r="M719" s="328"/>
      <c r="N719" s="328"/>
      <c r="O719" s="366"/>
      <c r="P719" s="366"/>
    </row>
    <row r="720" spans="1:16" x14ac:dyDescent="0.25">
      <c r="A720" s="345"/>
      <c r="B720" s="361"/>
      <c r="C720" s="347"/>
      <c r="D720" s="362"/>
      <c r="E720" s="348"/>
      <c r="F720" s="347"/>
      <c r="G720" s="430" t="s">
        <v>32</v>
      </c>
      <c r="H720" s="430"/>
      <c r="I720" s="347" t="str">
        <f>IF(J720&gt;0,"SALDO",IF(J720&lt;0,"PIUTANG",IF(J720=0,"LUNAS")))</f>
        <v>PIUTANG</v>
      </c>
      <c r="J720" s="356">
        <f>J719-J718</f>
        <v>-572079</v>
      </c>
      <c r="K720" s="328"/>
      <c r="L720" s="328"/>
      <c r="M720" s="328"/>
      <c r="N720" s="328"/>
      <c r="O720" s="366"/>
      <c r="P720" s="366"/>
    </row>
    <row r="721" spans="1:16" x14ac:dyDescent="0.25">
      <c r="A721" s="345"/>
      <c r="K721" s="328"/>
      <c r="L721" s="328"/>
      <c r="M721" s="328"/>
      <c r="N721" s="328"/>
      <c r="O721" s="366"/>
      <c r="P721" s="366"/>
    </row>
  </sheetData>
  <mergeCells count="15">
    <mergeCell ref="G720:H720"/>
    <mergeCell ref="G714:H714"/>
    <mergeCell ref="G715:H715"/>
    <mergeCell ref="G716:H716"/>
    <mergeCell ref="G717:H717"/>
    <mergeCell ref="G718:H718"/>
    <mergeCell ref="G719:H719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147</v>
      </c>
      <c r="D1" s="218"/>
      <c r="E1" s="218"/>
      <c r="F1" s="398" t="s">
        <v>22</v>
      </c>
      <c r="G1" s="398"/>
      <c r="H1" s="39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98" t="s">
        <v>21</v>
      </c>
      <c r="G2" s="398"/>
      <c r="H2" s="39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60" t="s">
        <v>5</v>
      </c>
      <c r="J6" s="403" t="s">
        <v>6</v>
      </c>
      <c r="L6" s="219"/>
      <c r="M6" s="219"/>
      <c r="N6" s="219"/>
      <c r="O6" s="219"/>
      <c r="P6" s="219"/>
      <c r="Q6" s="219"/>
    </row>
    <row r="7" spans="1:17" x14ac:dyDescent="0.25">
      <c r="A7" s="40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1"/>
      <c r="I7" s="460"/>
      <c r="J7" s="403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4" t="s">
        <v>12</v>
      </c>
      <c r="H32" s="40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4" t="s">
        <v>13</v>
      </c>
      <c r="H33" s="40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04" t="s">
        <v>14</v>
      </c>
      <c r="H34" s="40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04" t="s">
        <v>15</v>
      </c>
      <c r="H35" s="40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4" t="s">
        <v>16</v>
      </c>
      <c r="H36" s="40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04" t="s">
        <v>5</v>
      </c>
      <c r="H37" s="40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04" t="s">
        <v>32</v>
      </c>
      <c r="H38" s="40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398" t="s">
        <v>22</v>
      </c>
      <c r="G1" s="398"/>
      <c r="H1" s="39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98" t="s">
        <v>21</v>
      </c>
      <c r="G2" s="398"/>
      <c r="H2" s="398"/>
      <c r="I2" s="21">
        <f>J72*-1</f>
        <v>0</v>
      </c>
    </row>
    <row r="4" spans="1:10" ht="19.5" x14ac:dyDescent="0.25">
      <c r="A4" s="399"/>
      <c r="B4" s="399"/>
      <c r="C4" s="399"/>
      <c r="D4" s="399"/>
      <c r="E4" s="399"/>
      <c r="F4" s="399"/>
      <c r="G4" s="399"/>
      <c r="H4" s="399"/>
      <c r="I4" s="399"/>
      <c r="J4" s="399"/>
    </row>
    <row r="5" spans="1:10" x14ac:dyDescent="0.25">
      <c r="A5" s="400" t="s">
        <v>2</v>
      </c>
      <c r="B5" s="401" t="s">
        <v>3</v>
      </c>
      <c r="C5" s="401"/>
      <c r="D5" s="401"/>
      <c r="E5" s="401"/>
      <c r="F5" s="401"/>
      <c r="G5" s="401"/>
      <c r="H5" s="468" t="s">
        <v>4</v>
      </c>
      <c r="I5" s="465" t="s">
        <v>5</v>
      </c>
      <c r="J5" s="466" t="s">
        <v>6</v>
      </c>
    </row>
    <row r="6" spans="1:10" x14ac:dyDescent="0.25">
      <c r="A6" s="40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69"/>
      <c r="I6" s="465"/>
      <c r="J6" s="466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67" t="s">
        <v>12</v>
      </c>
      <c r="H66" s="4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67" t="s">
        <v>13</v>
      </c>
      <c r="H67" s="4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67" t="s">
        <v>14</v>
      </c>
      <c r="H68" s="4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67" t="s">
        <v>15</v>
      </c>
      <c r="H69" s="4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67" t="s">
        <v>16</v>
      </c>
      <c r="H70" s="4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67" t="s">
        <v>5</v>
      </c>
      <c r="H71" s="4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67" t="s">
        <v>32</v>
      </c>
      <c r="H72" s="4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98" t="s">
        <v>22</v>
      </c>
      <c r="G1" s="398"/>
      <c r="H1" s="39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J40*-1</f>
        <v>0</v>
      </c>
      <c r="J2" s="20"/>
    </row>
    <row r="4" spans="1:15" ht="19.5" x14ac:dyDescent="0.25">
      <c r="A4" s="432"/>
      <c r="B4" s="432"/>
      <c r="C4" s="432"/>
      <c r="D4" s="432"/>
      <c r="E4" s="432"/>
      <c r="F4" s="432"/>
      <c r="G4" s="432"/>
      <c r="H4" s="432"/>
      <c r="I4" s="432"/>
      <c r="J4" s="433"/>
    </row>
    <row r="5" spans="1:15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13" t="s">
        <v>6</v>
      </c>
    </row>
    <row r="6" spans="1:15" x14ac:dyDescent="0.25">
      <c r="A6" s="435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40"/>
      <c r="I6" s="442"/>
      <c r="J6" s="41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04" t="s">
        <v>12</v>
      </c>
      <c r="H34" s="40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04" t="s">
        <v>13</v>
      </c>
      <c r="H35" s="40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04" t="s">
        <v>14</v>
      </c>
      <c r="H36" s="40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04" t="s">
        <v>15</v>
      </c>
      <c r="H37" s="40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04" t="s">
        <v>16</v>
      </c>
      <c r="H38" s="40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04" t="s">
        <v>5</v>
      </c>
      <c r="H39" s="40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04" t="s">
        <v>32</v>
      </c>
      <c r="H40" s="40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98" t="s">
        <v>22</v>
      </c>
      <c r="G1" s="398"/>
      <c r="H1" s="39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98" t="s">
        <v>21</v>
      </c>
      <c r="G2" s="398"/>
      <c r="H2" s="398"/>
      <c r="I2" s="21">
        <f>J71*-1</f>
        <v>12110891</v>
      </c>
    </row>
    <row r="4" spans="1:10" ht="19.5" x14ac:dyDescent="0.25">
      <c r="A4" s="399"/>
      <c r="B4" s="399"/>
      <c r="C4" s="399"/>
      <c r="D4" s="399"/>
      <c r="E4" s="399"/>
      <c r="F4" s="399"/>
      <c r="G4" s="399"/>
      <c r="H4" s="399"/>
      <c r="I4" s="399"/>
      <c r="J4" s="399"/>
    </row>
    <row r="5" spans="1:10" x14ac:dyDescent="0.25">
      <c r="A5" s="400" t="s">
        <v>2</v>
      </c>
      <c r="B5" s="401" t="s">
        <v>3</v>
      </c>
      <c r="C5" s="401"/>
      <c r="D5" s="401"/>
      <c r="E5" s="401"/>
      <c r="F5" s="401"/>
      <c r="G5" s="401"/>
      <c r="H5" s="468" t="s">
        <v>4</v>
      </c>
      <c r="I5" s="465" t="s">
        <v>5</v>
      </c>
      <c r="J5" s="466" t="s">
        <v>6</v>
      </c>
    </row>
    <row r="6" spans="1:10" x14ac:dyDescent="0.25">
      <c r="A6" s="40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69"/>
      <c r="I6" s="465"/>
      <c r="J6" s="466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67" t="s">
        <v>12</v>
      </c>
      <c r="H65" s="4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67" t="s">
        <v>13</v>
      </c>
      <c r="H66" s="4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67" t="s">
        <v>14</v>
      </c>
      <c r="H67" s="4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67" t="s">
        <v>15</v>
      </c>
      <c r="H68" s="4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67" t="s">
        <v>16</v>
      </c>
      <c r="H69" s="4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67" t="s">
        <v>5</v>
      </c>
      <c r="H70" s="4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67" t="s">
        <v>32</v>
      </c>
      <c r="H71" s="4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55"/>
  <sheetViews>
    <sheetView zoomScaleNormal="100" workbookViewId="0">
      <pane ySplit="6" topLeftCell="A51" activePane="bottomLeft" state="frozen"/>
      <selection pane="bottomLeft" activeCell="J60" sqref="J60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15" t="s">
        <v>22</v>
      </c>
      <c r="G1" s="415"/>
      <c r="H1" s="415"/>
      <c r="I1" s="326" t="s">
        <v>27</v>
      </c>
      <c r="J1" s="324"/>
      <c r="L1" s="327">
        <f>SUM(D628:D628)</f>
        <v>0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15" t="s">
        <v>21</v>
      </c>
      <c r="G2" s="415"/>
      <c r="H2" s="415"/>
      <c r="I2" s="326">
        <f>J654*-1</f>
        <v>433635</v>
      </c>
      <c r="J2" s="324"/>
      <c r="L2" s="327">
        <f>SUM(G628:G628)</f>
        <v>0</v>
      </c>
      <c r="O2" s="233" t="s">
        <v>198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416"/>
      <c r="B4" s="417"/>
      <c r="C4" s="417"/>
      <c r="D4" s="417"/>
      <c r="E4" s="417"/>
      <c r="F4" s="417"/>
      <c r="G4" s="417"/>
      <c r="H4" s="417"/>
      <c r="I4" s="417"/>
      <c r="J4" s="418"/>
    </row>
    <row r="5" spans="1:16" x14ac:dyDescent="0.25">
      <c r="A5" s="419" t="s">
        <v>2</v>
      </c>
      <c r="B5" s="421" t="s">
        <v>3</v>
      </c>
      <c r="C5" s="422"/>
      <c r="D5" s="422"/>
      <c r="E5" s="422"/>
      <c r="F5" s="422"/>
      <c r="G5" s="423"/>
      <c r="H5" s="424" t="s">
        <v>4</v>
      </c>
      <c r="I5" s="426" t="s">
        <v>5</v>
      </c>
      <c r="J5" s="428" t="s">
        <v>6</v>
      </c>
    </row>
    <row r="6" spans="1:16" x14ac:dyDescent="0.25">
      <c r="A6" s="42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25"/>
      <c r="I6" s="427"/>
      <c r="J6" s="429"/>
    </row>
    <row r="7" spans="1:16" x14ac:dyDescent="0.25">
      <c r="A7" s="390">
        <v>43325</v>
      </c>
      <c r="B7" s="391">
        <v>18000001</v>
      </c>
      <c r="C7" s="392">
        <v>4</v>
      </c>
      <c r="D7" s="393">
        <v>233595</v>
      </c>
      <c r="E7" s="394"/>
      <c r="F7" s="392"/>
      <c r="G7" s="393"/>
      <c r="H7" s="394"/>
      <c r="I7" s="395"/>
      <c r="J7" s="393"/>
      <c r="K7" s="328"/>
      <c r="L7" s="328"/>
      <c r="M7" s="328"/>
      <c r="N7" s="328"/>
      <c r="O7" s="366"/>
      <c r="P7" s="366"/>
    </row>
    <row r="8" spans="1:16" x14ac:dyDescent="0.25">
      <c r="A8" s="390">
        <v>43325</v>
      </c>
      <c r="B8" s="391">
        <v>18000002</v>
      </c>
      <c r="C8" s="392">
        <v>3</v>
      </c>
      <c r="D8" s="393">
        <v>192960</v>
      </c>
      <c r="E8" s="394"/>
      <c r="F8" s="392"/>
      <c r="G8" s="393"/>
      <c r="H8" s="394"/>
      <c r="I8" s="395"/>
      <c r="J8" s="393"/>
      <c r="K8" s="328"/>
      <c r="L8" s="328"/>
      <c r="M8" s="328"/>
      <c r="N8" s="328"/>
      <c r="O8" s="366"/>
      <c r="P8" s="366"/>
    </row>
    <row r="9" spans="1:16" x14ac:dyDescent="0.25">
      <c r="A9" s="390">
        <v>43326</v>
      </c>
      <c r="B9" s="391">
        <v>18000003</v>
      </c>
      <c r="C9" s="392">
        <v>7</v>
      </c>
      <c r="D9" s="393">
        <v>382365</v>
      </c>
      <c r="E9" s="394"/>
      <c r="F9" s="392"/>
      <c r="G9" s="393"/>
      <c r="H9" s="394"/>
      <c r="I9" s="395"/>
      <c r="J9" s="393"/>
      <c r="K9" s="328"/>
      <c r="L9" s="328"/>
      <c r="M9" s="328"/>
      <c r="N9" s="328"/>
      <c r="O9" s="366"/>
      <c r="P9" s="366"/>
    </row>
    <row r="10" spans="1:16" x14ac:dyDescent="0.25">
      <c r="A10" s="390">
        <v>43327</v>
      </c>
      <c r="B10" s="391">
        <v>18000004</v>
      </c>
      <c r="C10" s="392">
        <v>2</v>
      </c>
      <c r="D10" s="393">
        <v>108720</v>
      </c>
      <c r="E10" s="394"/>
      <c r="F10" s="392"/>
      <c r="G10" s="393"/>
      <c r="H10" s="394"/>
      <c r="I10" s="395"/>
      <c r="J10" s="393"/>
      <c r="K10" s="328"/>
      <c r="L10" s="328"/>
      <c r="M10" s="328"/>
      <c r="N10" s="328"/>
      <c r="O10" s="366"/>
      <c r="P10" s="366"/>
    </row>
    <row r="11" spans="1:16" x14ac:dyDescent="0.25">
      <c r="A11" s="390">
        <v>43328</v>
      </c>
      <c r="B11" s="391">
        <v>18000005</v>
      </c>
      <c r="C11" s="392">
        <v>8</v>
      </c>
      <c r="D11" s="393">
        <v>563715</v>
      </c>
      <c r="E11" s="394"/>
      <c r="F11" s="392"/>
      <c r="G11" s="393"/>
      <c r="H11" s="394"/>
      <c r="I11" s="395"/>
      <c r="J11" s="393"/>
      <c r="K11" s="328"/>
      <c r="L11" s="328"/>
      <c r="M11" s="328"/>
      <c r="N11" s="328"/>
      <c r="O11" s="366"/>
      <c r="P11" s="366"/>
    </row>
    <row r="12" spans="1:16" x14ac:dyDescent="0.25">
      <c r="A12" s="390">
        <v>43328</v>
      </c>
      <c r="B12" s="391">
        <v>18000006</v>
      </c>
      <c r="C12" s="392">
        <v>1</v>
      </c>
      <c r="D12" s="393">
        <v>25920</v>
      </c>
      <c r="E12" s="394"/>
      <c r="F12" s="392"/>
      <c r="G12" s="393"/>
      <c r="H12" s="394"/>
      <c r="I12" s="395"/>
      <c r="J12" s="393"/>
      <c r="K12" s="328"/>
      <c r="L12" s="328"/>
      <c r="M12" s="328"/>
      <c r="N12" s="328"/>
      <c r="O12" s="366"/>
      <c r="P12" s="366"/>
    </row>
    <row r="13" spans="1:16" x14ac:dyDescent="0.25">
      <c r="A13" s="390">
        <v>43330</v>
      </c>
      <c r="B13" s="391">
        <v>18000007</v>
      </c>
      <c r="C13" s="392">
        <v>7</v>
      </c>
      <c r="D13" s="393">
        <v>452250</v>
      </c>
      <c r="E13" s="394"/>
      <c r="F13" s="392"/>
      <c r="G13" s="393"/>
      <c r="H13" s="394"/>
      <c r="I13" s="395"/>
      <c r="J13" s="393"/>
      <c r="K13" s="328"/>
      <c r="L13" s="328"/>
      <c r="M13" s="328"/>
      <c r="N13" s="328"/>
      <c r="O13" s="366"/>
      <c r="P13" s="366"/>
    </row>
    <row r="14" spans="1:16" x14ac:dyDescent="0.25">
      <c r="A14" s="390">
        <v>43332</v>
      </c>
      <c r="B14" s="391">
        <v>18000008</v>
      </c>
      <c r="C14" s="392">
        <v>3</v>
      </c>
      <c r="D14" s="393">
        <v>203085</v>
      </c>
      <c r="E14" s="394"/>
      <c r="F14" s="392"/>
      <c r="G14" s="393"/>
      <c r="H14" s="394"/>
      <c r="I14" s="395"/>
      <c r="J14" s="393"/>
      <c r="K14" s="328"/>
      <c r="L14" s="328"/>
      <c r="M14" s="328"/>
      <c r="N14" s="328"/>
      <c r="O14" s="366"/>
      <c r="P14" s="366"/>
    </row>
    <row r="15" spans="1:16" x14ac:dyDescent="0.25">
      <c r="A15" s="390">
        <v>43332</v>
      </c>
      <c r="B15" s="391">
        <v>18000009</v>
      </c>
      <c r="C15" s="392">
        <v>1</v>
      </c>
      <c r="D15" s="393">
        <v>65835</v>
      </c>
      <c r="E15" s="394"/>
      <c r="F15" s="392"/>
      <c r="G15" s="393"/>
      <c r="H15" s="394"/>
      <c r="I15" s="395"/>
      <c r="J15" s="393"/>
      <c r="K15" s="328"/>
      <c r="L15" s="328"/>
      <c r="M15" s="328"/>
      <c r="N15" s="328"/>
      <c r="O15" s="366"/>
      <c r="P15" s="366"/>
    </row>
    <row r="16" spans="1:16" x14ac:dyDescent="0.25">
      <c r="A16" s="390">
        <v>43332</v>
      </c>
      <c r="B16" s="391">
        <v>18000010</v>
      </c>
      <c r="C16" s="392">
        <v>3</v>
      </c>
      <c r="D16" s="393">
        <v>171720</v>
      </c>
      <c r="E16" s="394"/>
      <c r="F16" s="392"/>
      <c r="G16" s="393"/>
      <c r="H16" s="394"/>
      <c r="I16" s="395"/>
      <c r="J16" s="393"/>
      <c r="K16" s="328"/>
      <c r="L16" s="328"/>
      <c r="M16" s="328"/>
      <c r="N16" s="328"/>
      <c r="O16" s="366"/>
      <c r="P16" s="366"/>
    </row>
    <row r="17" spans="1:16" x14ac:dyDescent="0.25">
      <c r="A17" s="390">
        <v>43333</v>
      </c>
      <c r="B17" s="391">
        <v>18000011</v>
      </c>
      <c r="C17" s="392">
        <v>13</v>
      </c>
      <c r="D17" s="393">
        <v>855180</v>
      </c>
      <c r="E17" s="394"/>
      <c r="F17" s="392"/>
      <c r="G17" s="393"/>
      <c r="H17" s="394"/>
      <c r="I17" s="395"/>
      <c r="J17" s="393"/>
      <c r="K17" s="328"/>
      <c r="L17" s="328"/>
      <c r="M17" s="328"/>
      <c r="N17" s="328"/>
      <c r="O17" s="366"/>
      <c r="P17" s="366"/>
    </row>
    <row r="18" spans="1:16" x14ac:dyDescent="0.25">
      <c r="A18" s="382">
        <v>43333</v>
      </c>
      <c r="B18" s="383">
        <v>18000012</v>
      </c>
      <c r="C18" s="384">
        <v>1</v>
      </c>
      <c r="D18" s="385">
        <v>27270</v>
      </c>
      <c r="E18" s="386"/>
      <c r="F18" s="384"/>
      <c r="G18" s="385"/>
      <c r="H18" s="386"/>
      <c r="I18" s="387"/>
      <c r="J18" s="385"/>
      <c r="K18" s="328"/>
      <c r="L18" s="328"/>
      <c r="M18" s="328"/>
      <c r="N18" s="328"/>
      <c r="O18" s="366"/>
      <c r="P18" s="366"/>
    </row>
    <row r="19" spans="1:16" x14ac:dyDescent="0.25">
      <c r="A19" s="382">
        <v>43333</v>
      </c>
      <c r="B19" s="383">
        <v>18000013</v>
      </c>
      <c r="C19" s="384">
        <v>1</v>
      </c>
      <c r="D19" s="385">
        <v>70200</v>
      </c>
      <c r="E19" s="386"/>
      <c r="F19" s="384"/>
      <c r="G19" s="385"/>
      <c r="H19" s="386"/>
      <c r="I19" s="387"/>
      <c r="J19" s="385"/>
      <c r="K19" s="328"/>
      <c r="L19" s="328"/>
      <c r="M19" s="328"/>
      <c r="N19" s="328"/>
      <c r="O19" s="366"/>
      <c r="P19" s="366"/>
    </row>
    <row r="20" spans="1:16" x14ac:dyDescent="0.25">
      <c r="A20" s="382">
        <v>43333</v>
      </c>
      <c r="B20" s="383">
        <v>18000014</v>
      </c>
      <c r="C20" s="384">
        <v>1</v>
      </c>
      <c r="D20" s="385">
        <v>70200</v>
      </c>
      <c r="E20" s="386"/>
      <c r="F20" s="384"/>
      <c r="G20" s="385"/>
      <c r="H20" s="386"/>
      <c r="I20" s="387"/>
      <c r="J20" s="385"/>
      <c r="K20" s="328"/>
      <c r="L20" s="328"/>
      <c r="M20" s="328"/>
      <c r="N20" s="328"/>
      <c r="O20" s="366"/>
      <c r="P20" s="366"/>
    </row>
    <row r="21" spans="1:16" x14ac:dyDescent="0.25">
      <c r="A21" s="382">
        <v>43333</v>
      </c>
      <c r="B21" s="383">
        <v>18000015</v>
      </c>
      <c r="C21" s="384">
        <v>2</v>
      </c>
      <c r="D21" s="385">
        <v>151200</v>
      </c>
      <c r="E21" s="386"/>
      <c r="F21" s="384"/>
      <c r="G21" s="385"/>
      <c r="H21" s="386"/>
      <c r="I21" s="387"/>
      <c r="J21" s="385"/>
      <c r="K21" s="328"/>
      <c r="L21" s="328"/>
      <c r="M21" s="328"/>
      <c r="N21" s="328"/>
      <c r="O21" s="366"/>
      <c r="P21" s="366"/>
    </row>
    <row r="22" spans="1:16" x14ac:dyDescent="0.25">
      <c r="A22" s="382">
        <v>43333</v>
      </c>
      <c r="B22" s="383">
        <v>18000016</v>
      </c>
      <c r="C22" s="384">
        <v>1</v>
      </c>
      <c r="D22" s="385">
        <v>41895</v>
      </c>
      <c r="E22" s="386"/>
      <c r="F22" s="384"/>
      <c r="G22" s="385"/>
      <c r="H22" s="386"/>
      <c r="I22" s="387"/>
      <c r="J22" s="385"/>
      <c r="K22" s="328"/>
      <c r="L22" s="328"/>
      <c r="M22" s="328"/>
      <c r="N22" s="328"/>
      <c r="O22" s="366"/>
      <c r="P22" s="366"/>
    </row>
    <row r="23" spans="1:16" x14ac:dyDescent="0.25">
      <c r="A23" s="382">
        <v>43333</v>
      </c>
      <c r="B23" s="383">
        <v>18000017</v>
      </c>
      <c r="C23" s="384">
        <v>4</v>
      </c>
      <c r="D23" s="385">
        <v>234045</v>
      </c>
      <c r="E23" s="386"/>
      <c r="F23" s="384"/>
      <c r="G23" s="385"/>
      <c r="H23" s="386"/>
      <c r="I23" s="387"/>
      <c r="J23" s="385"/>
      <c r="K23" s="328"/>
      <c r="L23" s="328"/>
      <c r="M23" s="328"/>
      <c r="N23" s="328"/>
      <c r="O23" s="366"/>
      <c r="P23" s="366"/>
    </row>
    <row r="24" spans="1:16" x14ac:dyDescent="0.25">
      <c r="A24" s="382">
        <v>43333</v>
      </c>
      <c r="B24" s="383">
        <v>18000018</v>
      </c>
      <c r="C24" s="384">
        <v>1</v>
      </c>
      <c r="D24" s="385">
        <v>76500</v>
      </c>
      <c r="E24" s="386"/>
      <c r="F24" s="384"/>
      <c r="G24" s="385"/>
      <c r="H24" s="386"/>
      <c r="I24" s="387"/>
      <c r="J24" s="385"/>
      <c r="K24" s="328"/>
      <c r="L24" s="328"/>
      <c r="M24" s="328"/>
      <c r="N24" s="328"/>
      <c r="O24" s="366"/>
      <c r="P24" s="366"/>
    </row>
    <row r="25" spans="1:16" x14ac:dyDescent="0.25">
      <c r="A25" s="382">
        <v>43333</v>
      </c>
      <c r="B25" s="383">
        <v>18000019</v>
      </c>
      <c r="C25" s="384">
        <v>5</v>
      </c>
      <c r="D25" s="385">
        <v>362880</v>
      </c>
      <c r="E25" s="386"/>
      <c r="F25" s="384"/>
      <c r="G25" s="385"/>
      <c r="H25" s="386"/>
      <c r="I25" s="387">
        <v>826290</v>
      </c>
      <c r="J25" s="388" t="s">
        <v>17</v>
      </c>
      <c r="K25" s="328"/>
      <c r="L25" s="328"/>
      <c r="M25" s="328"/>
      <c r="N25" s="328"/>
      <c r="O25" s="366"/>
      <c r="P25" s="366"/>
    </row>
    <row r="26" spans="1:16" x14ac:dyDescent="0.25">
      <c r="A26" s="390">
        <v>43335</v>
      </c>
      <c r="B26" s="391">
        <v>18000020</v>
      </c>
      <c r="C26" s="392">
        <v>1</v>
      </c>
      <c r="D26" s="393">
        <v>75600</v>
      </c>
      <c r="E26" s="394"/>
      <c r="F26" s="392"/>
      <c r="G26" s="393"/>
      <c r="H26" s="394"/>
      <c r="I26" s="395"/>
      <c r="J26" s="393"/>
      <c r="K26" s="328"/>
      <c r="L26" s="328"/>
      <c r="M26" s="328"/>
      <c r="N26" s="328"/>
      <c r="O26" s="366"/>
      <c r="P26" s="366"/>
    </row>
    <row r="27" spans="1:16" x14ac:dyDescent="0.25">
      <c r="A27" s="390">
        <v>43336</v>
      </c>
      <c r="B27" s="391">
        <v>18000021</v>
      </c>
      <c r="C27" s="392">
        <v>1</v>
      </c>
      <c r="D27" s="393">
        <v>65565</v>
      </c>
      <c r="E27" s="394"/>
      <c r="F27" s="392"/>
      <c r="G27" s="393"/>
      <c r="H27" s="394"/>
      <c r="I27" s="395"/>
      <c r="J27" s="393"/>
      <c r="K27" s="328"/>
      <c r="L27" s="328"/>
      <c r="M27" s="328"/>
      <c r="N27" s="328"/>
      <c r="O27" s="366"/>
      <c r="P27" s="366"/>
    </row>
    <row r="28" spans="1:16" x14ac:dyDescent="0.25">
      <c r="A28" s="390">
        <v>43339</v>
      </c>
      <c r="B28" s="391">
        <v>18000022</v>
      </c>
      <c r="C28" s="392">
        <v>2</v>
      </c>
      <c r="D28" s="393">
        <v>79920</v>
      </c>
      <c r="E28" s="396" t="s">
        <v>204</v>
      </c>
      <c r="F28" s="392">
        <v>1</v>
      </c>
      <c r="G28" s="393">
        <v>65835</v>
      </c>
      <c r="H28" s="394"/>
      <c r="I28" s="395"/>
      <c r="J28" s="393"/>
      <c r="K28" s="328"/>
      <c r="L28" s="365"/>
      <c r="M28" s="328"/>
      <c r="N28" s="328"/>
      <c r="O28" s="366"/>
      <c r="P28" s="366"/>
    </row>
    <row r="29" spans="1:16" x14ac:dyDescent="0.25">
      <c r="A29" s="390">
        <v>43339</v>
      </c>
      <c r="B29" s="391">
        <v>18000024</v>
      </c>
      <c r="C29" s="392">
        <v>1</v>
      </c>
      <c r="D29" s="393">
        <v>53550</v>
      </c>
      <c r="E29" s="394"/>
      <c r="F29" s="392"/>
      <c r="G29" s="393"/>
      <c r="H29" s="394"/>
      <c r="I29" s="395"/>
      <c r="J29" s="393"/>
      <c r="K29" s="328"/>
      <c r="L29" s="365"/>
      <c r="M29" s="328"/>
      <c r="N29" s="328"/>
      <c r="O29" s="366"/>
      <c r="P29" s="366"/>
    </row>
    <row r="30" spans="1:16" x14ac:dyDescent="0.25">
      <c r="A30" s="390">
        <v>43339</v>
      </c>
      <c r="B30" s="391">
        <v>18000025</v>
      </c>
      <c r="C30" s="392">
        <v>6</v>
      </c>
      <c r="D30" s="393">
        <v>401625</v>
      </c>
      <c r="E30" s="394"/>
      <c r="F30" s="392"/>
      <c r="G30" s="393"/>
      <c r="H30" s="394"/>
      <c r="I30" s="395"/>
      <c r="J30" s="393"/>
      <c r="K30" s="328"/>
      <c r="L30" s="365"/>
      <c r="M30" s="328"/>
      <c r="N30" s="328"/>
      <c r="O30" s="366"/>
      <c r="P30" s="366"/>
    </row>
    <row r="31" spans="1:16" x14ac:dyDescent="0.25">
      <c r="A31" s="390">
        <v>43339</v>
      </c>
      <c r="B31" s="391">
        <v>18000026</v>
      </c>
      <c r="C31" s="392">
        <v>1</v>
      </c>
      <c r="D31" s="393">
        <v>60705</v>
      </c>
      <c r="E31" s="394"/>
      <c r="F31" s="392"/>
      <c r="G31" s="393"/>
      <c r="H31" s="394"/>
      <c r="I31" s="395"/>
      <c r="J31" s="393"/>
      <c r="K31" s="328"/>
      <c r="L31" s="365"/>
      <c r="M31" s="328"/>
      <c r="N31" s="328"/>
      <c r="O31" s="366"/>
      <c r="P31" s="366"/>
    </row>
    <row r="32" spans="1:16" x14ac:dyDescent="0.25">
      <c r="A32" s="390">
        <v>43340</v>
      </c>
      <c r="B32" s="391">
        <v>18000027</v>
      </c>
      <c r="C32" s="392">
        <v>4</v>
      </c>
      <c r="D32" s="393">
        <v>235665</v>
      </c>
      <c r="E32" s="394"/>
      <c r="F32" s="392"/>
      <c r="G32" s="393"/>
      <c r="H32" s="394"/>
      <c r="I32" s="395"/>
      <c r="J32" s="393"/>
      <c r="K32" s="328"/>
      <c r="L32" s="328"/>
      <c r="M32" s="328"/>
      <c r="N32" s="328"/>
      <c r="O32" s="366"/>
      <c r="P32" s="366"/>
    </row>
    <row r="33" spans="1:16" x14ac:dyDescent="0.25">
      <c r="A33" s="390">
        <v>43340</v>
      </c>
      <c r="B33" s="391">
        <v>18000028</v>
      </c>
      <c r="C33" s="392">
        <v>1</v>
      </c>
      <c r="D33" s="393">
        <v>41895</v>
      </c>
      <c r="E33" s="394"/>
      <c r="F33" s="392"/>
      <c r="G33" s="393"/>
      <c r="H33" s="394"/>
      <c r="I33" s="395"/>
      <c r="J33" s="393"/>
      <c r="K33" s="328"/>
      <c r="L33" s="328"/>
      <c r="M33" s="328"/>
      <c r="N33" s="328"/>
      <c r="O33" s="366"/>
      <c r="P33" s="366"/>
    </row>
    <row r="34" spans="1:16" x14ac:dyDescent="0.25">
      <c r="A34" s="390">
        <v>43341</v>
      </c>
      <c r="B34" s="391">
        <v>18000029</v>
      </c>
      <c r="C34" s="392">
        <v>2</v>
      </c>
      <c r="D34" s="393">
        <v>138420</v>
      </c>
      <c r="E34" s="394"/>
      <c r="F34" s="392"/>
      <c r="G34" s="393"/>
      <c r="H34" s="394"/>
      <c r="I34" s="395"/>
      <c r="J34" s="393"/>
      <c r="K34" s="328"/>
      <c r="L34" s="328"/>
      <c r="M34" s="328"/>
      <c r="N34" s="328"/>
      <c r="O34" s="366"/>
      <c r="P34" s="366"/>
    </row>
    <row r="35" spans="1:16" x14ac:dyDescent="0.25">
      <c r="A35" s="390">
        <v>43342</v>
      </c>
      <c r="B35" s="391">
        <v>18000030</v>
      </c>
      <c r="C35" s="392">
        <v>3</v>
      </c>
      <c r="D35" s="393">
        <v>125056</v>
      </c>
      <c r="E35" s="394"/>
      <c r="F35" s="392"/>
      <c r="G35" s="393"/>
      <c r="H35" s="394"/>
      <c r="I35" s="395"/>
      <c r="J35" s="393"/>
      <c r="K35" s="328"/>
      <c r="L35" s="328"/>
      <c r="M35" s="328"/>
      <c r="N35" s="328"/>
      <c r="O35" s="366"/>
      <c r="P35" s="366"/>
    </row>
    <row r="36" spans="1:16" x14ac:dyDescent="0.25">
      <c r="A36" s="390">
        <v>43343</v>
      </c>
      <c r="B36" s="391">
        <v>18000031</v>
      </c>
      <c r="C36" s="392">
        <v>1</v>
      </c>
      <c r="D36" s="393">
        <v>64485</v>
      </c>
      <c r="E36" s="396" t="s">
        <v>205</v>
      </c>
      <c r="F36" s="392">
        <v>1</v>
      </c>
      <c r="G36" s="393">
        <v>53550</v>
      </c>
      <c r="H36" s="394"/>
      <c r="I36" s="395"/>
      <c r="J36" s="393"/>
      <c r="K36" s="328"/>
      <c r="L36" s="328"/>
      <c r="M36" s="328"/>
      <c r="N36" s="328"/>
      <c r="O36" s="366"/>
      <c r="P36" s="366"/>
    </row>
    <row r="37" spans="1:16" x14ac:dyDescent="0.25">
      <c r="A37" s="390">
        <v>43344</v>
      </c>
      <c r="B37" s="391"/>
      <c r="C37" s="392"/>
      <c r="D37" s="393"/>
      <c r="E37" s="396" t="s">
        <v>206</v>
      </c>
      <c r="F37" s="392">
        <v>1</v>
      </c>
      <c r="G37" s="393">
        <v>58500</v>
      </c>
      <c r="H37" s="394"/>
      <c r="I37" s="395"/>
      <c r="J37" s="393"/>
      <c r="K37" s="328"/>
      <c r="L37" s="328"/>
      <c r="M37" s="328"/>
      <c r="N37" s="328"/>
      <c r="O37" s="366"/>
      <c r="P37" s="366"/>
    </row>
    <row r="38" spans="1:16" x14ac:dyDescent="0.25">
      <c r="A38" s="390">
        <v>43344</v>
      </c>
      <c r="B38" s="391"/>
      <c r="C38" s="392"/>
      <c r="D38" s="393"/>
      <c r="E38" s="396" t="s">
        <v>207</v>
      </c>
      <c r="F38" s="392">
        <v>2</v>
      </c>
      <c r="G38" s="393">
        <v>121500</v>
      </c>
      <c r="H38" s="394"/>
      <c r="I38" s="395">
        <v>4298446</v>
      </c>
      <c r="J38" s="397" t="s">
        <v>17</v>
      </c>
      <c r="K38" s="328"/>
      <c r="L38" s="328"/>
      <c r="M38" s="328"/>
      <c r="N38" s="328"/>
      <c r="O38" s="366"/>
      <c r="P38" s="366"/>
    </row>
    <row r="39" spans="1:16" x14ac:dyDescent="0.25">
      <c r="A39" s="333">
        <v>43346</v>
      </c>
      <c r="B39" s="334">
        <v>18000036</v>
      </c>
      <c r="C39" s="335">
        <v>2</v>
      </c>
      <c r="D39" s="336">
        <v>118620</v>
      </c>
      <c r="E39" s="337"/>
      <c r="F39" s="335"/>
      <c r="G39" s="336"/>
      <c r="H39" s="337"/>
      <c r="I39" s="338">
        <v>118620</v>
      </c>
      <c r="J39" s="363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43347</v>
      </c>
      <c r="B40" s="334">
        <v>18000038</v>
      </c>
      <c r="C40" s="335">
        <v>1</v>
      </c>
      <c r="D40" s="336">
        <v>69975</v>
      </c>
      <c r="E40" s="381" t="s">
        <v>208</v>
      </c>
      <c r="F40" s="335">
        <v>1</v>
      </c>
      <c r="G40" s="336">
        <v>72000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43348</v>
      </c>
      <c r="B41" s="334">
        <v>18000039</v>
      </c>
      <c r="C41" s="335">
        <v>1</v>
      </c>
      <c r="D41" s="336">
        <v>33570</v>
      </c>
      <c r="E41" s="337"/>
      <c r="F41" s="335"/>
      <c r="G41" s="336"/>
      <c r="H41" s="337"/>
      <c r="I41" s="338">
        <v>31545</v>
      </c>
      <c r="J41" s="363" t="s">
        <v>17</v>
      </c>
      <c r="K41" s="328"/>
      <c r="L41" s="328"/>
      <c r="M41" s="365"/>
      <c r="N41" s="328"/>
      <c r="O41" s="366"/>
      <c r="P41" s="366"/>
    </row>
    <row r="42" spans="1:16" x14ac:dyDescent="0.25">
      <c r="A42" s="333">
        <v>43349</v>
      </c>
      <c r="B42" s="334">
        <v>18000040</v>
      </c>
      <c r="C42" s="335">
        <v>1</v>
      </c>
      <c r="D42" s="336">
        <v>74250</v>
      </c>
      <c r="E42" s="381" t="s">
        <v>209</v>
      </c>
      <c r="F42" s="335">
        <v>1</v>
      </c>
      <c r="G42" s="336">
        <v>64485</v>
      </c>
      <c r="H42" s="337"/>
      <c r="I42" s="338"/>
      <c r="J42" s="336"/>
      <c r="K42" s="328"/>
      <c r="L42" s="328"/>
      <c r="M42" s="365"/>
      <c r="N42" s="328"/>
      <c r="O42" s="366"/>
      <c r="P42" s="366"/>
    </row>
    <row r="43" spans="1:16" x14ac:dyDescent="0.25">
      <c r="A43" s="333">
        <v>43350</v>
      </c>
      <c r="B43" s="389">
        <v>18000042</v>
      </c>
      <c r="C43" s="335">
        <v>3</v>
      </c>
      <c r="D43" s="336">
        <v>239085</v>
      </c>
      <c r="E43" s="381"/>
      <c r="F43" s="335"/>
      <c r="G43" s="336"/>
      <c r="H43" s="337"/>
      <c r="I43" s="338">
        <v>248850</v>
      </c>
      <c r="J43" s="363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43351</v>
      </c>
      <c r="B44" s="334">
        <v>18000046</v>
      </c>
      <c r="C44" s="335">
        <v>1</v>
      </c>
      <c r="D44" s="336">
        <v>49500</v>
      </c>
      <c r="E44" s="337"/>
      <c r="F44" s="335"/>
      <c r="G44" s="336"/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43351</v>
      </c>
      <c r="B45" s="334">
        <v>18000047</v>
      </c>
      <c r="C45" s="335">
        <v>1</v>
      </c>
      <c r="D45" s="336">
        <v>46500</v>
      </c>
      <c r="E45" s="337"/>
      <c r="F45" s="335"/>
      <c r="G45" s="336"/>
      <c r="H45" s="337"/>
      <c r="I45" s="338">
        <v>96000</v>
      </c>
      <c r="J45" s="363" t="s">
        <v>17</v>
      </c>
      <c r="K45" s="328"/>
      <c r="L45" s="328"/>
      <c r="M45" s="328"/>
      <c r="N45" s="328"/>
      <c r="O45" s="366"/>
      <c r="P45" s="366"/>
    </row>
    <row r="46" spans="1:16" x14ac:dyDescent="0.25">
      <c r="A46" s="333">
        <v>43353</v>
      </c>
      <c r="B46" s="334">
        <v>18000048</v>
      </c>
      <c r="C46" s="335">
        <v>1</v>
      </c>
      <c r="D46" s="336">
        <v>67500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43353</v>
      </c>
      <c r="B47" s="334">
        <v>18000050</v>
      </c>
      <c r="C47" s="335">
        <v>1</v>
      </c>
      <c r="D47" s="336">
        <v>63585</v>
      </c>
      <c r="E47" s="337"/>
      <c r="F47" s="335"/>
      <c r="G47" s="336"/>
      <c r="H47" s="337"/>
      <c r="I47" s="338">
        <v>131085</v>
      </c>
      <c r="J47" s="363" t="s">
        <v>17</v>
      </c>
      <c r="K47" s="328"/>
      <c r="L47" s="365"/>
      <c r="M47" s="328"/>
      <c r="N47" s="328"/>
      <c r="O47" s="366"/>
      <c r="P47" s="366"/>
    </row>
    <row r="48" spans="1:16" x14ac:dyDescent="0.25">
      <c r="A48" s="333">
        <v>43354</v>
      </c>
      <c r="B48" s="334"/>
      <c r="C48" s="335"/>
      <c r="D48" s="336"/>
      <c r="E48" s="381" t="s">
        <v>210</v>
      </c>
      <c r="F48" s="335">
        <v>1</v>
      </c>
      <c r="G48" s="336">
        <v>33570</v>
      </c>
      <c r="H48" s="337"/>
      <c r="I48" s="338"/>
      <c r="J48" s="363"/>
      <c r="K48" s="328"/>
      <c r="L48" s="365"/>
      <c r="M48" s="328"/>
      <c r="N48" s="328"/>
      <c r="O48" s="366"/>
      <c r="P48" s="366"/>
    </row>
    <row r="49" spans="1:16" x14ac:dyDescent="0.25">
      <c r="A49" s="333">
        <v>43355</v>
      </c>
      <c r="B49" s="334">
        <v>18000053</v>
      </c>
      <c r="C49" s="335">
        <v>1</v>
      </c>
      <c r="D49" s="336">
        <v>70425</v>
      </c>
      <c r="E49" s="337"/>
      <c r="F49" s="335"/>
      <c r="G49" s="336"/>
      <c r="H49" s="337"/>
      <c r="I49" s="338"/>
      <c r="J49" s="363"/>
      <c r="K49" s="328"/>
      <c r="L49" s="328"/>
      <c r="M49" s="328"/>
      <c r="N49" s="328"/>
      <c r="O49" s="366"/>
      <c r="P49" s="366"/>
    </row>
    <row r="50" spans="1:16" x14ac:dyDescent="0.25">
      <c r="A50" s="339">
        <v>43355</v>
      </c>
      <c r="B50" s="340">
        <v>18000054</v>
      </c>
      <c r="C50" s="341">
        <v>4</v>
      </c>
      <c r="D50" s="342">
        <v>316500</v>
      </c>
      <c r="E50" s="337"/>
      <c r="F50" s="335"/>
      <c r="G50" s="336"/>
      <c r="H50" s="337"/>
      <c r="I50" s="338">
        <v>244755</v>
      </c>
      <c r="J50" s="363" t="s">
        <v>17</v>
      </c>
      <c r="K50" s="328"/>
      <c r="L50" s="328"/>
      <c r="M50" s="328"/>
      <c r="N50" s="328"/>
      <c r="O50" s="366"/>
      <c r="P50" s="366"/>
    </row>
    <row r="51" spans="1:16" x14ac:dyDescent="0.25">
      <c r="A51" s="333">
        <v>43356</v>
      </c>
      <c r="B51" s="334">
        <v>18000055</v>
      </c>
      <c r="C51" s="335">
        <v>2</v>
      </c>
      <c r="D51" s="336">
        <v>140400</v>
      </c>
      <c r="E51" s="381" t="s">
        <v>211</v>
      </c>
      <c r="F51" s="335">
        <v>1</v>
      </c>
      <c r="G51" s="336">
        <v>63585</v>
      </c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43356</v>
      </c>
      <c r="B52" s="334">
        <v>18000056</v>
      </c>
      <c r="C52" s="335">
        <v>1</v>
      </c>
      <c r="D52" s="336">
        <v>30870</v>
      </c>
      <c r="E52" s="381" t="s">
        <v>212</v>
      </c>
      <c r="F52" s="335">
        <v>1</v>
      </c>
      <c r="G52" s="336">
        <v>103500</v>
      </c>
      <c r="H52" s="337"/>
      <c r="I52" s="338"/>
      <c r="J52" s="363"/>
      <c r="K52" s="328"/>
      <c r="L52" s="328"/>
      <c r="M52" s="328"/>
      <c r="N52" s="328"/>
      <c r="O52" s="366"/>
      <c r="P52" s="366"/>
    </row>
    <row r="53" spans="1:16" x14ac:dyDescent="0.25">
      <c r="A53" s="333">
        <v>43357</v>
      </c>
      <c r="B53" s="334">
        <v>18000057</v>
      </c>
      <c r="C53" s="335">
        <v>1</v>
      </c>
      <c r="D53" s="336">
        <v>70425</v>
      </c>
      <c r="E53" s="381" t="s">
        <v>213</v>
      </c>
      <c r="F53" s="335">
        <v>1</v>
      </c>
      <c r="G53" s="336">
        <v>46500</v>
      </c>
      <c r="H53" s="337"/>
      <c r="I53" s="338">
        <v>28110</v>
      </c>
      <c r="J53" s="363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43358</v>
      </c>
      <c r="B54" s="334">
        <v>18000059</v>
      </c>
      <c r="C54" s="335">
        <v>3</v>
      </c>
      <c r="D54" s="336">
        <v>239085</v>
      </c>
      <c r="E54" s="337"/>
      <c r="F54" s="335"/>
      <c r="G54" s="336"/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43358</v>
      </c>
      <c r="B55" s="334">
        <v>18000060</v>
      </c>
      <c r="C55" s="335">
        <v>1</v>
      </c>
      <c r="D55" s="336">
        <v>26370</v>
      </c>
      <c r="E55" s="337"/>
      <c r="F55" s="335"/>
      <c r="G55" s="336"/>
      <c r="H55" s="337"/>
      <c r="I55" s="338">
        <v>265455</v>
      </c>
      <c r="J55" s="363" t="s">
        <v>17</v>
      </c>
      <c r="K55" s="328"/>
      <c r="L55" s="328"/>
      <c r="M55" s="328"/>
      <c r="N55" s="328"/>
      <c r="O55" s="366"/>
      <c r="P55" s="366"/>
    </row>
    <row r="56" spans="1:16" x14ac:dyDescent="0.25">
      <c r="A56" s="333">
        <v>43360</v>
      </c>
      <c r="B56" s="334">
        <v>18000062</v>
      </c>
      <c r="C56" s="335">
        <v>1</v>
      </c>
      <c r="D56" s="336">
        <v>33570</v>
      </c>
      <c r="E56" s="381" t="s">
        <v>215</v>
      </c>
      <c r="F56" s="335">
        <v>1</v>
      </c>
      <c r="G56" s="336">
        <v>105375</v>
      </c>
      <c r="H56" s="337"/>
      <c r="I56" s="338"/>
      <c r="J56" s="336"/>
      <c r="K56" s="328"/>
      <c r="L56" s="328"/>
      <c r="M56" s="328"/>
      <c r="N56" s="328"/>
      <c r="O56" s="366"/>
      <c r="P56" s="366"/>
    </row>
    <row r="57" spans="1:16" x14ac:dyDescent="0.25">
      <c r="A57" s="333">
        <v>43361</v>
      </c>
      <c r="B57" s="334">
        <v>18000064</v>
      </c>
      <c r="C57" s="335">
        <v>2</v>
      </c>
      <c r="D57" s="336">
        <v>133335</v>
      </c>
      <c r="E57" s="337"/>
      <c r="F57" s="335"/>
      <c r="G57" s="336"/>
      <c r="H57" s="337"/>
      <c r="I57" s="338">
        <v>61530</v>
      </c>
      <c r="J57" s="363" t="s">
        <v>17</v>
      </c>
      <c r="K57" s="328"/>
      <c r="L57" s="328"/>
      <c r="M57" s="328"/>
      <c r="N57" s="328"/>
      <c r="O57" s="366"/>
      <c r="P57" s="366"/>
    </row>
    <row r="58" spans="1:16" x14ac:dyDescent="0.25">
      <c r="A58" s="333">
        <v>43362</v>
      </c>
      <c r="B58" s="334">
        <v>18000066</v>
      </c>
      <c r="C58" s="335">
        <v>5</v>
      </c>
      <c r="D58" s="336">
        <v>296415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43362</v>
      </c>
      <c r="B59" s="334">
        <v>18000067</v>
      </c>
      <c r="C59" s="335">
        <v>2</v>
      </c>
      <c r="D59" s="336">
        <v>109530</v>
      </c>
      <c r="E59" s="337"/>
      <c r="F59" s="335"/>
      <c r="G59" s="336"/>
      <c r="H59" s="337"/>
      <c r="I59" s="338">
        <v>405945</v>
      </c>
      <c r="J59" s="363" t="s">
        <v>17</v>
      </c>
      <c r="K59" s="328"/>
      <c r="L59" s="328"/>
      <c r="M59" s="328"/>
      <c r="N59" s="328"/>
      <c r="O59" s="366"/>
      <c r="P59" s="366"/>
    </row>
    <row r="60" spans="1:16" x14ac:dyDescent="0.25">
      <c r="A60" s="333">
        <v>43364</v>
      </c>
      <c r="B60" s="334">
        <v>18000070</v>
      </c>
      <c r="C60" s="335">
        <v>1</v>
      </c>
      <c r="D60" s="336">
        <v>59265</v>
      </c>
      <c r="E60" s="337"/>
      <c r="F60" s="335"/>
      <c r="G60" s="336"/>
      <c r="H60" s="337"/>
      <c r="I60" s="338">
        <v>59265</v>
      </c>
      <c r="J60" s="363" t="s">
        <v>17</v>
      </c>
      <c r="K60" s="328"/>
      <c r="L60" s="328"/>
      <c r="M60" s="328"/>
      <c r="N60" s="328"/>
      <c r="O60" s="366"/>
      <c r="P60" s="366"/>
    </row>
    <row r="61" spans="1:16" x14ac:dyDescent="0.25">
      <c r="A61" s="339">
        <v>43365</v>
      </c>
      <c r="B61" s="340">
        <v>18000072</v>
      </c>
      <c r="C61" s="341">
        <v>1</v>
      </c>
      <c r="D61" s="342">
        <v>46035</v>
      </c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>
        <v>43365</v>
      </c>
      <c r="B62" s="340">
        <v>18000073</v>
      </c>
      <c r="C62" s="341">
        <v>1</v>
      </c>
      <c r="D62" s="342">
        <v>71100</v>
      </c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42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64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42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64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42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64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64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42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64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42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64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42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65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28"/>
      <c r="M622" s="328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4"/>
      <c r="J623" s="364"/>
      <c r="K623" s="328"/>
      <c r="L623" s="367"/>
      <c r="M623" s="367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2"/>
      <c r="J624" s="364"/>
      <c r="K624" s="328"/>
      <c r="L624" s="366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219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66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6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65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42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 t="s">
        <v>11</v>
      </c>
      <c r="C646" s="369">
        <f>SUM(C7:C645)</f>
        <v>129</v>
      </c>
      <c r="D646" s="370">
        <f>SUM(D7:D645)</f>
        <v>8037931</v>
      </c>
      <c r="E646" s="368" t="s">
        <v>11</v>
      </c>
      <c r="F646" s="369">
        <f>SUM(F7:F645)</f>
        <v>12</v>
      </c>
      <c r="G646" s="370">
        <f>SUM(G7:G645)</f>
        <v>788400</v>
      </c>
      <c r="H646" s="370">
        <f>SUM(H7:H645)</f>
        <v>0</v>
      </c>
      <c r="I646" s="369">
        <f>SUM(I7:I645)</f>
        <v>6815896</v>
      </c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68"/>
      <c r="C647" s="369"/>
      <c r="D647" s="370"/>
      <c r="E647" s="368"/>
      <c r="F647" s="369"/>
      <c r="G647" s="371"/>
      <c r="H647" s="340"/>
      <c r="I647" s="341"/>
      <c r="J647" s="371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72"/>
      <c r="C648" s="341"/>
      <c r="D648" s="342"/>
      <c r="E648" s="368"/>
      <c r="F648" s="341"/>
      <c r="G648" s="431" t="s">
        <v>12</v>
      </c>
      <c r="H648" s="431"/>
      <c r="I648" s="344"/>
      <c r="J648" s="373">
        <f>SUM(D7:D645)</f>
        <v>8037931</v>
      </c>
      <c r="K648" s="328"/>
      <c r="L648" s="328"/>
      <c r="M648" s="328"/>
      <c r="N648" s="328"/>
      <c r="O648" s="366"/>
      <c r="P648" s="366"/>
    </row>
    <row r="649" spans="1:16" x14ac:dyDescent="0.25">
      <c r="A649" s="357"/>
      <c r="B649" s="346"/>
      <c r="C649" s="347"/>
      <c r="D649" s="349"/>
      <c r="E649" s="348"/>
      <c r="F649" s="347"/>
      <c r="G649" s="430" t="s">
        <v>13</v>
      </c>
      <c r="H649" s="430"/>
      <c r="I649" s="350"/>
      <c r="J649" s="356">
        <f>SUM(G7:G645)</f>
        <v>788400</v>
      </c>
      <c r="K649" s="328"/>
      <c r="L649" s="328"/>
      <c r="M649" s="328"/>
      <c r="N649" s="328"/>
      <c r="O649" s="366"/>
      <c r="P649" s="366"/>
    </row>
    <row r="650" spans="1:16" x14ac:dyDescent="0.25">
      <c r="A650" s="345"/>
      <c r="B650" s="348"/>
      <c r="C650" s="347"/>
      <c r="D650" s="349"/>
      <c r="E650" s="348"/>
      <c r="F650" s="347"/>
      <c r="G650" s="430" t="s">
        <v>14</v>
      </c>
      <c r="H650" s="430"/>
      <c r="I650" s="358"/>
      <c r="J650" s="359">
        <f>J648-J649</f>
        <v>7249531</v>
      </c>
      <c r="K650" s="328"/>
      <c r="L650" s="328"/>
      <c r="M650" s="328"/>
      <c r="N650" s="328"/>
      <c r="O650" s="366"/>
      <c r="P650" s="366"/>
    </row>
    <row r="651" spans="1:16" x14ac:dyDescent="0.25">
      <c r="A651" s="360"/>
      <c r="B651" s="361"/>
      <c r="C651" s="347"/>
      <c r="D651" s="362"/>
      <c r="E651" s="348"/>
      <c r="F651" s="347"/>
      <c r="G651" s="430" t="s">
        <v>15</v>
      </c>
      <c r="H651" s="430"/>
      <c r="I651" s="350"/>
      <c r="J651" s="356">
        <f>SUM(H7:H645)</f>
        <v>0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30" t="s">
        <v>16</v>
      </c>
      <c r="H652" s="430"/>
      <c r="I652" s="350"/>
      <c r="J652" s="356">
        <f>J650+J651</f>
        <v>7249531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30" t="s">
        <v>5</v>
      </c>
      <c r="H653" s="430"/>
      <c r="I653" s="350"/>
      <c r="J653" s="356">
        <f>SUM(I7:I645)</f>
        <v>6815896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61"/>
      <c r="C654" s="347"/>
      <c r="D654" s="362"/>
      <c r="E654" s="348"/>
      <c r="F654" s="347"/>
      <c r="G654" s="430" t="s">
        <v>32</v>
      </c>
      <c r="H654" s="430"/>
      <c r="I654" s="347" t="str">
        <f>IF(J654&gt;0,"SALDO",IF(J654&lt;0,"PIUTANG",IF(J654=0,"LUNAS")))</f>
        <v>PIUTANG</v>
      </c>
      <c r="J654" s="356">
        <f>J653-J652</f>
        <v>-433635</v>
      </c>
      <c r="K654" s="328"/>
      <c r="L654" s="328"/>
      <c r="M654" s="328"/>
      <c r="N654" s="328"/>
      <c r="O654" s="366"/>
      <c r="P654" s="366"/>
    </row>
    <row r="655" spans="1:16" x14ac:dyDescent="0.25">
      <c r="A655" s="345"/>
      <c r="K655" s="328"/>
      <c r="L655" s="328"/>
      <c r="M655" s="328"/>
      <c r="N655" s="328"/>
      <c r="O655" s="366"/>
      <c r="P655" s="366"/>
    </row>
  </sheetData>
  <mergeCells count="15">
    <mergeCell ref="G654:H654"/>
    <mergeCell ref="G648:H648"/>
    <mergeCell ref="G649:H649"/>
    <mergeCell ref="G650:H650"/>
    <mergeCell ref="G651:H651"/>
    <mergeCell ref="G652:H652"/>
    <mergeCell ref="G653:H653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63"/>
  <sheetViews>
    <sheetView zoomScale="85" zoomScaleNormal="85" workbookViewId="0">
      <pane ySplit="7" topLeftCell="A234" activePane="bottomLeft" state="frozen"/>
      <selection pane="bottomLeft" activeCell="J238" sqref="J23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187</v>
      </c>
      <c r="D1" s="218"/>
      <c r="E1" s="218"/>
      <c r="F1" s="398" t="s">
        <v>22</v>
      </c>
      <c r="G1" s="398"/>
      <c r="H1" s="398"/>
      <c r="I1" s="220"/>
      <c r="J1" s="218"/>
      <c r="M1" s="219">
        <f>SUM(D170:D194)</f>
        <v>7053033</v>
      </c>
      <c r="N1" s="219">
        <v>7053025</v>
      </c>
      <c r="O1" s="219">
        <f>N1-M1</f>
        <v>-8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398" t="s">
        <v>21</v>
      </c>
      <c r="G2" s="398"/>
      <c r="H2" s="398"/>
      <c r="I2" s="220">
        <f>J257*-1</f>
        <v>476517</v>
      </c>
      <c r="J2" s="218"/>
      <c r="M2" s="219">
        <f>SUM(G170:G194)</f>
        <v>6175225</v>
      </c>
      <c r="N2" s="219">
        <v>6175225</v>
      </c>
      <c r="O2" s="219">
        <f>N2-M2</f>
        <v>0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877808</v>
      </c>
      <c r="N3" s="219">
        <f>N1-N2</f>
        <v>877800</v>
      </c>
    </row>
    <row r="5" spans="1:15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5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5" x14ac:dyDescent="0.25">
      <c r="A7" s="435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40"/>
      <c r="I7" s="442"/>
      <c r="J7" s="414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43333</v>
      </c>
      <c r="B198" s="242">
        <v>180172940</v>
      </c>
      <c r="C198" s="247">
        <v>2</v>
      </c>
      <c r="D198" s="246">
        <v>194863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43335</v>
      </c>
      <c r="B199" s="242">
        <v>180173041</v>
      </c>
      <c r="C199" s="247">
        <v>3</v>
      </c>
      <c r="D199" s="246">
        <v>222338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180173088</v>
      </c>
      <c r="C200" s="247">
        <v>2</v>
      </c>
      <c r="D200" s="246">
        <v>271950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43336</v>
      </c>
      <c r="B201" s="242">
        <v>180173157</v>
      </c>
      <c r="C201" s="247">
        <v>1</v>
      </c>
      <c r="D201" s="246">
        <v>69825</v>
      </c>
      <c r="E201" s="244"/>
      <c r="F201" s="242"/>
      <c r="G201" s="246"/>
      <c r="H201" s="245"/>
      <c r="I201" s="245">
        <v>1486452</v>
      </c>
      <c r="J201" s="246" t="s">
        <v>17</v>
      </c>
    </row>
    <row r="202" spans="1:10" x14ac:dyDescent="0.25">
      <c r="A202" s="241">
        <v>43337</v>
      </c>
      <c r="B202" s="242">
        <v>180173198</v>
      </c>
      <c r="C202" s="247">
        <v>2</v>
      </c>
      <c r="D202" s="246">
        <v>180688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43337</v>
      </c>
      <c r="B203" s="242">
        <v>180173222</v>
      </c>
      <c r="C203" s="247">
        <v>2</v>
      </c>
      <c r="D203" s="246">
        <v>246575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43339</v>
      </c>
      <c r="B204" s="242">
        <v>180173328</v>
      </c>
      <c r="C204" s="247">
        <v>3</v>
      </c>
      <c r="D204" s="246">
        <v>394450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43340</v>
      </c>
      <c r="B205" s="242">
        <v>180173408</v>
      </c>
      <c r="C205" s="247">
        <v>2</v>
      </c>
      <c r="D205" s="246">
        <v>237825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43341</v>
      </c>
      <c r="B206" s="242">
        <v>180173522</v>
      </c>
      <c r="C206" s="247">
        <v>4</v>
      </c>
      <c r="D206" s="246">
        <v>419475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180173564</v>
      </c>
      <c r="C207" s="247">
        <v>8</v>
      </c>
      <c r="D207" s="246">
        <v>758450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43342</v>
      </c>
      <c r="B208" s="242">
        <v>180173599</v>
      </c>
      <c r="C208" s="247">
        <v>4</v>
      </c>
      <c r="D208" s="246">
        <v>322000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180173642</v>
      </c>
      <c r="C209" s="247">
        <v>2</v>
      </c>
      <c r="D209" s="246">
        <v>182963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43343</v>
      </c>
      <c r="B210" s="242">
        <v>180173674</v>
      </c>
      <c r="C210" s="247">
        <v>2</v>
      </c>
      <c r="D210" s="246">
        <v>207200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43343</v>
      </c>
      <c r="B211" s="242">
        <v>180173717</v>
      </c>
      <c r="C211" s="247">
        <v>3</v>
      </c>
      <c r="D211" s="246">
        <v>306513</v>
      </c>
      <c r="E211" s="244"/>
      <c r="F211" s="242"/>
      <c r="G211" s="246"/>
      <c r="H211" s="245"/>
      <c r="I211" s="245">
        <v>3256139</v>
      </c>
      <c r="J211" s="246" t="s">
        <v>17</v>
      </c>
    </row>
    <row r="212" spans="1:10" x14ac:dyDescent="0.25">
      <c r="A212" s="241">
        <v>43344</v>
      </c>
      <c r="B212" s="242">
        <v>180173765</v>
      </c>
      <c r="C212" s="247">
        <v>6</v>
      </c>
      <c r="D212" s="246">
        <v>426475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43344</v>
      </c>
      <c r="B213" s="242">
        <v>180173804</v>
      </c>
      <c r="C213" s="247">
        <v>10</v>
      </c>
      <c r="D213" s="246">
        <v>910613</v>
      </c>
      <c r="E213" s="244"/>
      <c r="F213" s="242"/>
      <c r="G213" s="246"/>
      <c r="H213" s="245"/>
      <c r="I213" s="245"/>
      <c r="J213" s="246"/>
    </row>
    <row r="214" spans="1:10" x14ac:dyDescent="0.25">
      <c r="A214" s="241">
        <v>43346</v>
      </c>
      <c r="B214" s="242">
        <v>180173897</v>
      </c>
      <c r="C214" s="247">
        <v>11</v>
      </c>
      <c r="D214" s="246">
        <v>1200063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43346</v>
      </c>
      <c r="B215" s="242">
        <v>180173952</v>
      </c>
      <c r="C215" s="247">
        <v>2</v>
      </c>
      <c r="D215" s="246">
        <v>145250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43347</v>
      </c>
      <c r="B216" s="242">
        <v>180173982</v>
      </c>
      <c r="C216" s="247">
        <v>8</v>
      </c>
      <c r="D216" s="246">
        <v>677163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43348</v>
      </c>
      <c r="B217" s="242">
        <v>180174092</v>
      </c>
      <c r="C217" s="247">
        <v>11</v>
      </c>
      <c r="D217" s="246">
        <v>1083600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43348</v>
      </c>
      <c r="B218" s="242">
        <v>180174134</v>
      </c>
      <c r="C218" s="247">
        <v>4</v>
      </c>
      <c r="D218" s="246">
        <v>368288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43349</v>
      </c>
      <c r="B219" s="242">
        <v>180174177</v>
      </c>
      <c r="C219" s="247">
        <v>10</v>
      </c>
      <c r="D219" s="246">
        <v>917263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43349</v>
      </c>
      <c r="B220" s="242">
        <v>180174231</v>
      </c>
      <c r="C220" s="247">
        <v>6</v>
      </c>
      <c r="D220" s="246">
        <v>532788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43350</v>
      </c>
      <c r="B221" s="242">
        <v>180174268</v>
      </c>
      <c r="C221" s="247">
        <v>2</v>
      </c>
      <c r="D221" s="246">
        <v>178150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43350</v>
      </c>
      <c r="B222" s="242">
        <v>180174321</v>
      </c>
      <c r="C222" s="247">
        <v>4</v>
      </c>
      <c r="D222" s="246">
        <v>485625</v>
      </c>
      <c r="E222" s="244"/>
      <c r="F222" s="242"/>
      <c r="G222" s="246"/>
      <c r="H222" s="245"/>
      <c r="I222" s="245">
        <v>6925280</v>
      </c>
      <c r="J222" s="246" t="s">
        <v>17</v>
      </c>
    </row>
    <row r="223" spans="1:10" x14ac:dyDescent="0.25">
      <c r="A223" s="241">
        <v>43351</v>
      </c>
      <c r="B223" s="242">
        <v>180174353</v>
      </c>
      <c r="C223" s="247">
        <v>11</v>
      </c>
      <c r="D223" s="246">
        <v>859425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43351</v>
      </c>
      <c r="B224" s="242">
        <v>180174390</v>
      </c>
      <c r="C224" s="247">
        <v>1</v>
      </c>
      <c r="D224" s="246">
        <v>69650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43353</v>
      </c>
      <c r="B225" s="242">
        <v>180174495</v>
      </c>
      <c r="C225" s="247">
        <v>6</v>
      </c>
      <c r="D225" s="246">
        <v>484663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43353</v>
      </c>
      <c r="B226" s="242">
        <v>180174553</v>
      </c>
      <c r="C226" s="247">
        <v>1</v>
      </c>
      <c r="D226" s="246">
        <v>87150</v>
      </c>
      <c r="E226" s="244"/>
      <c r="F226" s="242"/>
      <c r="G226" s="246"/>
      <c r="H226" s="245"/>
      <c r="I226" s="245"/>
      <c r="J226" s="246"/>
    </row>
    <row r="227" spans="1:10" x14ac:dyDescent="0.25">
      <c r="A227" s="241">
        <v>43354</v>
      </c>
      <c r="B227" s="242">
        <v>180174597</v>
      </c>
      <c r="C227" s="247">
        <v>1</v>
      </c>
      <c r="D227" s="246">
        <v>46463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43355</v>
      </c>
      <c r="B228" s="242">
        <v>180174667</v>
      </c>
      <c r="C228" s="247">
        <v>11</v>
      </c>
      <c r="D228" s="246">
        <v>1072575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43355</v>
      </c>
      <c r="B229" s="242">
        <v>180174717</v>
      </c>
      <c r="C229" s="247">
        <v>4</v>
      </c>
      <c r="D229" s="246">
        <v>335038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43356</v>
      </c>
      <c r="B230" s="242">
        <v>180174751</v>
      </c>
      <c r="C230" s="247">
        <v>3</v>
      </c>
      <c r="D230" s="246">
        <v>161525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43356</v>
      </c>
      <c r="B231" s="242">
        <v>180174789</v>
      </c>
      <c r="C231" s="247">
        <v>5</v>
      </c>
      <c r="D231" s="246">
        <v>387188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43357</v>
      </c>
      <c r="B232" s="242">
        <v>180174831</v>
      </c>
      <c r="C232" s="247">
        <v>3</v>
      </c>
      <c r="D232" s="246">
        <v>311150</v>
      </c>
      <c r="E232" s="244"/>
      <c r="F232" s="242"/>
      <c r="G232" s="246"/>
      <c r="H232" s="245"/>
      <c r="I232" s="245">
        <v>3814827</v>
      </c>
      <c r="J232" s="246" t="s">
        <v>17</v>
      </c>
    </row>
    <row r="233" spans="1:10" x14ac:dyDescent="0.25">
      <c r="A233" s="241">
        <v>43360</v>
      </c>
      <c r="B233" s="242">
        <v>180175074</v>
      </c>
      <c r="C233" s="247">
        <v>3</v>
      </c>
      <c r="D233" s="246">
        <v>246663</v>
      </c>
      <c r="E233" s="244"/>
      <c r="F233" s="242"/>
      <c r="G233" s="246"/>
      <c r="H233" s="245"/>
      <c r="I233" s="245"/>
      <c r="J233" s="246"/>
    </row>
    <row r="234" spans="1:10" x14ac:dyDescent="0.25">
      <c r="A234" s="241">
        <v>43360</v>
      </c>
      <c r="B234" s="242">
        <v>180175143</v>
      </c>
      <c r="C234" s="247">
        <v>2</v>
      </c>
      <c r="D234" s="246">
        <v>256900</v>
      </c>
      <c r="E234" s="244"/>
      <c r="F234" s="242"/>
      <c r="G234" s="246"/>
      <c r="H234" s="245"/>
      <c r="I234" s="245"/>
      <c r="J234" s="246"/>
    </row>
    <row r="235" spans="1:10" x14ac:dyDescent="0.25">
      <c r="A235" s="241">
        <v>43361</v>
      </c>
      <c r="B235" s="242">
        <v>180175163</v>
      </c>
      <c r="C235" s="247">
        <v>9</v>
      </c>
      <c r="D235" s="246">
        <v>757313</v>
      </c>
      <c r="E235" s="244"/>
      <c r="F235" s="242"/>
      <c r="G235" s="246"/>
      <c r="H235" s="245"/>
      <c r="I235" s="245"/>
      <c r="J235" s="246"/>
    </row>
    <row r="236" spans="1:10" x14ac:dyDescent="0.25">
      <c r="A236" s="241">
        <v>43362</v>
      </c>
      <c r="B236" s="242">
        <v>180175253</v>
      </c>
      <c r="C236" s="247">
        <v>2</v>
      </c>
      <c r="D236" s="246">
        <v>201600</v>
      </c>
      <c r="E236" s="244"/>
      <c r="F236" s="242"/>
      <c r="G236" s="246"/>
      <c r="H236" s="245"/>
      <c r="I236" s="245"/>
      <c r="J236" s="246"/>
    </row>
    <row r="237" spans="1:10" x14ac:dyDescent="0.25">
      <c r="A237" s="241">
        <v>43362</v>
      </c>
      <c r="B237" s="242">
        <v>180175307</v>
      </c>
      <c r="C237" s="247">
        <v>2</v>
      </c>
      <c r="D237" s="246">
        <v>177975</v>
      </c>
      <c r="E237" s="244"/>
      <c r="F237" s="242"/>
      <c r="G237" s="246"/>
      <c r="H237" s="245"/>
      <c r="I237" s="245"/>
      <c r="J237" s="246"/>
    </row>
    <row r="238" spans="1:10" x14ac:dyDescent="0.25">
      <c r="A238" s="241">
        <v>43363</v>
      </c>
      <c r="B238" s="242">
        <v>180175349</v>
      </c>
      <c r="C238" s="247">
        <v>1</v>
      </c>
      <c r="D238" s="246">
        <v>127138</v>
      </c>
      <c r="E238" s="244">
        <v>180045366</v>
      </c>
      <c r="F238" s="242">
        <v>5</v>
      </c>
      <c r="G238" s="246">
        <v>536025</v>
      </c>
      <c r="H238" s="245"/>
      <c r="I238" s="245"/>
      <c r="J238" s="246"/>
    </row>
    <row r="239" spans="1:10" x14ac:dyDescent="0.25">
      <c r="A239" s="241">
        <v>43363</v>
      </c>
      <c r="B239" s="242">
        <v>180175392</v>
      </c>
      <c r="C239" s="247">
        <v>5</v>
      </c>
      <c r="D239" s="246">
        <v>614163</v>
      </c>
      <c r="E239" s="244"/>
      <c r="F239" s="242"/>
      <c r="G239" s="246"/>
      <c r="H239" s="245"/>
      <c r="I239" s="245"/>
      <c r="J239" s="246"/>
    </row>
    <row r="240" spans="1:10" x14ac:dyDescent="0.25">
      <c r="A240" s="241">
        <v>43364</v>
      </c>
      <c r="B240" s="242">
        <v>180175416</v>
      </c>
      <c r="C240" s="247">
        <v>3</v>
      </c>
      <c r="D240" s="246">
        <v>178763</v>
      </c>
      <c r="E240" s="244">
        <v>180045384</v>
      </c>
      <c r="F240" s="242">
        <v>2</v>
      </c>
      <c r="G240" s="246">
        <v>196963</v>
      </c>
      <c r="H240" s="245"/>
      <c r="I240" s="245"/>
      <c r="J240" s="246"/>
    </row>
    <row r="241" spans="1:10" x14ac:dyDescent="0.25">
      <c r="A241" s="241">
        <v>43364</v>
      </c>
      <c r="B241" s="242">
        <v>180175461</v>
      </c>
      <c r="C241" s="247">
        <v>1</v>
      </c>
      <c r="D241" s="246">
        <v>77613</v>
      </c>
      <c r="E241" s="244"/>
      <c r="F241" s="242"/>
      <c r="G241" s="246"/>
      <c r="H241" s="245"/>
      <c r="I241" s="245"/>
      <c r="J241" s="246"/>
    </row>
    <row r="242" spans="1:10" x14ac:dyDescent="0.25">
      <c r="A242" s="241">
        <v>43364</v>
      </c>
      <c r="B242" s="242">
        <v>180175463</v>
      </c>
      <c r="C242" s="247">
        <v>2</v>
      </c>
      <c r="D242" s="246">
        <v>191625</v>
      </c>
      <c r="E242" s="244"/>
      <c r="F242" s="242"/>
      <c r="G242" s="246"/>
      <c r="H242" s="245"/>
      <c r="I242" s="245">
        <v>2096765</v>
      </c>
      <c r="J242" s="246" t="s">
        <v>17</v>
      </c>
    </row>
    <row r="243" spans="1:10" x14ac:dyDescent="0.25">
      <c r="A243" s="98">
        <v>43365</v>
      </c>
      <c r="B243" s="99">
        <v>180175493</v>
      </c>
      <c r="C243" s="100">
        <v>5</v>
      </c>
      <c r="D243" s="34">
        <v>322350</v>
      </c>
      <c r="E243" s="101"/>
      <c r="F243" s="99"/>
      <c r="G243" s="34"/>
      <c r="H243" s="102"/>
      <c r="I243" s="102"/>
      <c r="J243" s="34"/>
    </row>
    <row r="244" spans="1:10" x14ac:dyDescent="0.25">
      <c r="A244" s="98">
        <v>43365</v>
      </c>
      <c r="B244" s="99">
        <v>180175544</v>
      </c>
      <c r="C244" s="100">
        <v>2</v>
      </c>
      <c r="D244" s="34">
        <v>154175</v>
      </c>
      <c r="E244" s="101"/>
      <c r="F244" s="99"/>
      <c r="G244" s="34"/>
      <c r="H244" s="102"/>
      <c r="I244" s="102"/>
      <c r="J244" s="34"/>
    </row>
    <row r="245" spans="1:10" x14ac:dyDescent="0.25">
      <c r="A245" s="98"/>
      <c r="B245" s="99"/>
      <c r="C245" s="100"/>
      <c r="D245" s="34"/>
      <c r="E245" s="101"/>
      <c r="F245" s="99"/>
      <c r="G245" s="34"/>
      <c r="H245" s="102"/>
      <c r="I245" s="102"/>
      <c r="J245" s="34"/>
    </row>
    <row r="246" spans="1:10" x14ac:dyDescent="0.25">
      <c r="A246" s="98"/>
      <c r="B246" s="99"/>
      <c r="C246" s="100"/>
      <c r="D246" s="34"/>
      <c r="E246" s="101"/>
      <c r="F246" s="99"/>
      <c r="G246" s="34"/>
      <c r="H246" s="102"/>
      <c r="I246" s="102"/>
      <c r="J246" s="34"/>
    </row>
    <row r="247" spans="1:10" x14ac:dyDescent="0.25">
      <c r="A247" s="98"/>
      <c r="B247" s="99"/>
      <c r="C247" s="100"/>
      <c r="D247" s="34"/>
      <c r="E247" s="101"/>
      <c r="F247" s="99"/>
      <c r="G247" s="34"/>
      <c r="H247" s="102"/>
      <c r="I247" s="102"/>
      <c r="J247" s="34"/>
    </row>
    <row r="248" spans="1:10" x14ac:dyDescent="0.25">
      <c r="A248" s="235"/>
      <c r="B248" s="234"/>
      <c r="C248" s="240"/>
      <c r="D248" s="236"/>
      <c r="E248" s="237"/>
      <c r="F248" s="234"/>
      <c r="G248" s="236"/>
      <c r="H248" s="239"/>
      <c r="I248" s="239"/>
      <c r="J248" s="236"/>
    </row>
    <row r="249" spans="1:10" x14ac:dyDescent="0.25">
      <c r="A249" s="235"/>
      <c r="B249" s="223" t="s">
        <v>11</v>
      </c>
      <c r="C249" s="232">
        <f>SUM(C8:C248)</f>
        <v>1562</v>
      </c>
      <c r="D249" s="224"/>
      <c r="E249" s="223" t="s">
        <v>11</v>
      </c>
      <c r="F249" s="223">
        <f>SUM(F8:F248)</f>
        <v>222</v>
      </c>
      <c r="G249" s="224">
        <f>SUM(G8:G248)</f>
        <v>23954965</v>
      </c>
      <c r="H249" s="239"/>
      <c r="I249" s="239"/>
      <c r="J249" s="236"/>
    </row>
    <row r="250" spans="1:10" x14ac:dyDescent="0.25">
      <c r="A250" s="235"/>
      <c r="B250" s="223"/>
      <c r="C250" s="232"/>
      <c r="D250" s="224"/>
      <c r="E250" s="237"/>
      <c r="F250" s="234"/>
      <c r="G250" s="236"/>
      <c r="H250" s="239"/>
      <c r="I250" s="239"/>
      <c r="J250" s="236"/>
    </row>
    <row r="251" spans="1:10" x14ac:dyDescent="0.25">
      <c r="A251" s="225"/>
      <c r="B251" s="226"/>
      <c r="C251" s="240"/>
      <c r="D251" s="236"/>
      <c r="E251" s="223"/>
      <c r="F251" s="234"/>
      <c r="G251" s="404" t="s">
        <v>12</v>
      </c>
      <c r="H251" s="404"/>
      <c r="I251" s="239"/>
      <c r="J251" s="227">
        <f>SUM(D8:D248)</f>
        <v>149956254</v>
      </c>
    </row>
    <row r="252" spans="1:10" x14ac:dyDescent="0.25">
      <c r="A252" s="235"/>
      <c r="B252" s="234"/>
      <c r="C252" s="240"/>
      <c r="D252" s="236"/>
      <c r="E252" s="223"/>
      <c r="F252" s="234"/>
      <c r="G252" s="404" t="s">
        <v>13</v>
      </c>
      <c r="H252" s="404"/>
      <c r="I252" s="239"/>
      <c r="J252" s="227">
        <f>SUM(G8:G248)</f>
        <v>23954965</v>
      </c>
    </row>
    <row r="253" spans="1:10" x14ac:dyDescent="0.25">
      <c r="A253" s="228"/>
      <c r="B253" s="237"/>
      <c r="C253" s="240"/>
      <c r="D253" s="236"/>
      <c r="E253" s="237"/>
      <c r="F253" s="234"/>
      <c r="G253" s="404" t="s">
        <v>14</v>
      </c>
      <c r="H253" s="404"/>
      <c r="I253" s="41"/>
      <c r="J253" s="229">
        <f>J251-J252</f>
        <v>126001289</v>
      </c>
    </row>
    <row r="254" spans="1:10" x14ac:dyDescent="0.25">
      <c r="A254" s="235"/>
      <c r="B254" s="230"/>
      <c r="C254" s="240"/>
      <c r="D254" s="231"/>
      <c r="E254" s="237"/>
      <c r="F254" s="223"/>
      <c r="G254" s="404" t="s">
        <v>15</v>
      </c>
      <c r="H254" s="404"/>
      <c r="I254" s="239"/>
      <c r="J254" s="227">
        <f>SUM(H8:H250)</f>
        <v>375000</v>
      </c>
    </row>
    <row r="255" spans="1:10" x14ac:dyDescent="0.25">
      <c r="A255" s="235"/>
      <c r="B255" s="230"/>
      <c r="C255" s="240"/>
      <c r="D255" s="231"/>
      <c r="E255" s="237"/>
      <c r="F255" s="223"/>
      <c r="G255" s="404" t="s">
        <v>16</v>
      </c>
      <c r="H255" s="404"/>
      <c r="I255" s="239"/>
      <c r="J255" s="227">
        <f>J253+J254</f>
        <v>126376289</v>
      </c>
    </row>
    <row r="256" spans="1:10" x14ac:dyDescent="0.25">
      <c r="A256" s="235"/>
      <c r="B256" s="230"/>
      <c r="C256" s="240"/>
      <c r="D256" s="231"/>
      <c r="E256" s="237"/>
      <c r="F256" s="234"/>
      <c r="G256" s="404" t="s">
        <v>5</v>
      </c>
      <c r="H256" s="404"/>
      <c r="I256" s="239"/>
      <c r="J256" s="227">
        <f>SUM(I8:I250)</f>
        <v>125899772</v>
      </c>
    </row>
    <row r="257" spans="1:16" x14ac:dyDescent="0.25">
      <c r="A257" s="235"/>
      <c r="B257" s="230"/>
      <c r="C257" s="240"/>
      <c r="D257" s="231"/>
      <c r="E257" s="237"/>
      <c r="F257" s="234"/>
      <c r="G257" s="404" t="s">
        <v>32</v>
      </c>
      <c r="H257" s="404"/>
      <c r="I257" s="240" t="str">
        <f>IF(J257&gt;0,"SALDO",IF(J257&lt;0,"PIUTANG",IF(J257=0,"LUNAS")))</f>
        <v>PIUTANG</v>
      </c>
      <c r="J257" s="227">
        <f>J256-J255</f>
        <v>-476517</v>
      </c>
    </row>
    <row r="258" spans="1:16" x14ac:dyDescent="0.25">
      <c r="F258" s="219"/>
      <c r="G258" s="219"/>
      <c r="J258" s="219"/>
    </row>
    <row r="259" spans="1:16" x14ac:dyDescent="0.25">
      <c r="C259" s="219"/>
      <c r="D259" s="219"/>
      <c r="F259" s="219"/>
      <c r="G259" s="219"/>
      <c r="J259" s="219"/>
      <c r="L259" s="233"/>
      <c r="M259" s="233"/>
      <c r="N259" s="233"/>
      <c r="O259" s="233"/>
      <c r="P259" s="233"/>
    </row>
    <row r="260" spans="1:16" x14ac:dyDescent="0.25">
      <c r="C260" s="219"/>
      <c r="D260" s="219"/>
      <c r="F260" s="219"/>
      <c r="G260" s="219"/>
      <c r="J260" s="219"/>
      <c r="L260" s="233"/>
      <c r="M260" s="233"/>
      <c r="N260" s="233"/>
      <c r="O260" s="233"/>
      <c r="P260" s="233"/>
    </row>
    <row r="261" spans="1:16" x14ac:dyDescent="0.25">
      <c r="C261" s="219"/>
      <c r="D261" s="219"/>
      <c r="F261" s="219"/>
      <c r="G261" s="219"/>
      <c r="J261" s="219"/>
      <c r="L261" s="233"/>
      <c r="M261" s="233"/>
      <c r="N261" s="233"/>
      <c r="O261" s="233"/>
      <c r="P261" s="233"/>
    </row>
    <row r="262" spans="1:16" x14ac:dyDescent="0.25">
      <c r="C262" s="219"/>
      <c r="D262" s="219"/>
      <c r="F262" s="219"/>
      <c r="G262" s="219"/>
      <c r="J262" s="219"/>
      <c r="L262" s="233"/>
      <c r="M262" s="233"/>
      <c r="N262" s="233"/>
      <c r="O262" s="233"/>
      <c r="P262" s="233"/>
    </row>
    <row r="263" spans="1:16" x14ac:dyDescent="0.25">
      <c r="C263" s="219"/>
      <c r="D263" s="219"/>
      <c r="L263" s="233"/>
      <c r="M263" s="233"/>
      <c r="N263" s="233"/>
      <c r="O263" s="233"/>
      <c r="P26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7:H257"/>
    <mergeCell ref="G251:H251"/>
    <mergeCell ref="G252:H252"/>
    <mergeCell ref="G253:H253"/>
    <mergeCell ref="G254:H254"/>
    <mergeCell ref="G255:H255"/>
    <mergeCell ref="G256:H25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1"/>
  <sheetViews>
    <sheetView topLeftCell="A10" workbookViewId="0">
      <selection activeCell="H26" sqref="H2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98" t="s">
        <v>22</v>
      </c>
      <c r="G1" s="398"/>
      <c r="H1" s="398"/>
      <c r="I1" s="220"/>
      <c r="J1" s="218"/>
    </row>
    <row r="2" spans="1:10" x14ac:dyDescent="0.25">
      <c r="A2" s="218" t="s">
        <v>1</v>
      </c>
      <c r="B2" s="218"/>
      <c r="C2" s="221" t="s">
        <v>92</v>
      </c>
      <c r="D2" s="218"/>
      <c r="E2" s="218"/>
      <c r="F2" s="398" t="s">
        <v>21</v>
      </c>
      <c r="G2" s="398"/>
      <c r="H2" s="398"/>
      <c r="I2" s="220">
        <f>J235*-1</f>
        <v>0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77" t="s">
        <v>117</v>
      </c>
      <c r="G3" s="377"/>
      <c r="H3" s="377" t="s">
        <v>131</v>
      </c>
      <c r="I3" s="278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0" x14ac:dyDescent="0.25">
      <c r="A7" s="435"/>
      <c r="B7" s="378" t="s">
        <v>7</v>
      </c>
      <c r="C7" s="380" t="s">
        <v>8</v>
      </c>
      <c r="D7" s="379" t="s">
        <v>9</v>
      </c>
      <c r="E7" s="378" t="s">
        <v>10</v>
      </c>
      <c r="F7" s="378" t="s">
        <v>8</v>
      </c>
      <c r="G7" s="379" t="s">
        <v>9</v>
      </c>
      <c r="H7" s="440"/>
      <c r="I7" s="442"/>
      <c r="J7" s="414"/>
    </row>
    <row r="8" spans="1:10" x14ac:dyDescent="0.25">
      <c r="A8" s="241">
        <v>43333</v>
      </c>
      <c r="B8" s="242">
        <v>18000044</v>
      </c>
      <c r="C8" s="247">
        <v>1</v>
      </c>
      <c r="D8" s="246">
        <v>59850</v>
      </c>
      <c r="E8" s="244"/>
      <c r="F8" s="242"/>
      <c r="G8" s="246"/>
      <c r="H8" s="245"/>
      <c r="I8" s="245"/>
      <c r="J8" s="246"/>
    </row>
    <row r="9" spans="1:10" x14ac:dyDescent="0.25">
      <c r="A9" s="241">
        <v>43342</v>
      </c>
      <c r="B9" s="242">
        <v>18000045</v>
      </c>
      <c r="C9" s="247">
        <v>1</v>
      </c>
      <c r="D9" s="246">
        <v>70740</v>
      </c>
      <c r="E9" s="244"/>
      <c r="F9" s="242"/>
      <c r="G9" s="246"/>
      <c r="H9" s="245"/>
      <c r="I9" s="245"/>
      <c r="J9" s="246"/>
    </row>
    <row r="10" spans="1:10" x14ac:dyDescent="0.25">
      <c r="A10" s="241">
        <v>43346</v>
      </c>
      <c r="B10" s="242">
        <v>18000034</v>
      </c>
      <c r="C10" s="247">
        <v>1</v>
      </c>
      <c r="D10" s="246">
        <v>72000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43347</v>
      </c>
      <c r="B11" s="242">
        <v>18000037</v>
      </c>
      <c r="C11" s="247">
        <v>1</v>
      </c>
      <c r="D11" s="246">
        <v>70425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43350</v>
      </c>
      <c r="B12" s="242">
        <v>18000041</v>
      </c>
      <c r="C12" s="247">
        <v>1</v>
      </c>
      <c r="D12" s="246">
        <v>70425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43350</v>
      </c>
      <c r="B13" s="242">
        <v>18000043</v>
      </c>
      <c r="C13" s="247">
        <v>1</v>
      </c>
      <c r="D13" s="246">
        <v>42930</v>
      </c>
      <c r="E13" s="244"/>
      <c r="F13" s="242"/>
      <c r="G13" s="246"/>
      <c r="H13" s="245"/>
      <c r="I13" s="245">
        <v>386370</v>
      </c>
      <c r="J13" s="246" t="s">
        <v>17</v>
      </c>
    </row>
    <row r="14" spans="1:10" x14ac:dyDescent="0.25">
      <c r="A14" s="241">
        <v>43353</v>
      </c>
      <c r="B14" s="242">
        <v>18000049</v>
      </c>
      <c r="C14" s="247">
        <v>1</v>
      </c>
      <c r="D14" s="246">
        <v>65835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43353</v>
      </c>
      <c r="B15" s="242">
        <v>18000051</v>
      </c>
      <c r="C15" s="247">
        <v>1</v>
      </c>
      <c r="D15" s="246">
        <v>150750</v>
      </c>
      <c r="E15" s="244"/>
      <c r="F15" s="242"/>
      <c r="G15" s="246"/>
      <c r="H15" s="245"/>
      <c r="I15" s="245">
        <v>216585</v>
      </c>
      <c r="J15" s="246" t="s">
        <v>17</v>
      </c>
    </row>
    <row r="16" spans="1:10" x14ac:dyDescent="0.25">
      <c r="A16" s="98">
        <v>43358</v>
      </c>
      <c r="B16" s="99">
        <v>18000061</v>
      </c>
      <c r="C16" s="100">
        <v>1</v>
      </c>
      <c r="D16" s="34">
        <v>64575</v>
      </c>
      <c r="E16" s="101"/>
      <c r="F16" s="99"/>
      <c r="G16" s="34"/>
      <c r="H16" s="102"/>
      <c r="I16" s="102"/>
      <c r="J16" s="34"/>
    </row>
    <row r="17" spans="1:10" x14ac:dyDescent="0.25">
      <c r="A17" s="98">
        <v>43360</v>
      </c>
      <c r="B17" s="99">
        <v>18000063</v>
      </c>
      <c r="C17" s="100">
        <v>1</v>
      </c>
      <c r="D17" s="34">
        <v>52155</v>
      </c>
      <c r="E17" s="101"/>
      <c r="F17" s="99"/>
      <c r="G17" s="34"/>
      <c r="H17" s="102"/>
      <c r="I17" s="102"/>
      <c r="J17" s="34"/>
    </row>
    <row r="18" spans="1:10" x14ac:dyDescent="0.25">
      <c r="A18" s="98">
        <v>39710</v>
      </c>
      <c r="B18" s="99">
        <v>18000065</v>
      </c>
      <c r="C18" s="100">
        <v>1</v>
      </c>
      <c r="D18" s="34">
        <v>72000</v>
      </c>
      <c r="E18" s="101"/>
      <c r="F18" s="99"/>
      <c r="G18" s="34"/>
      <c r="H18" s="102"/>
      <c r="I18" s="102"/>
      <c r="J18" s="34"/>
    </row>
    <row r="19" spans="1:10" x14ac:dyDescent="0.25">
      <c r="A19" s="98">
        <v>39710</v>
      </c>
      <c r="B19" s="99">
        <v>18000068</v>
      </c>
      <c r="C19" s="100">
        <v>1</v>
      </c>
      <c r="D19" s="34">
        <v>105750</v>
      </c>
      <c r="E19" s="101"/>
      <c r="F19" s="99"/>
      <c r="G19" s="34"/>
      <c r="H19" s="102"/>
      <c r="I19" s="102"/>
      <c r="J19" s="34"/>
    </row>
    <row r="20" spans="1:10" x14ac:dyDescent="0.25">
      <c r="A20" s="98">
        <v>43363</v>
      </c>
      <c r="B20" s="99">
        <v>18000069</v>
      </c>
      <c r="C20" s="100">
        <v>1</v>
      </c>
      <c r="D20" s="34">
        <v>55800</v>
      </c>
      <c r="E20" s="101" t="s">
        <v>216</v>
      </c>
      <c r="F20" s="99">
        <v>1</v>
      </c>
      <c r="G20" s="34">
        <v>112500</v>
      </c>
      <c r="H20" s="102"/>
      <c r="I20" s="102">
        <v>237780</v>
      </c>
      <c r="J20" s="34" t="s">
        <v>17</v>
      </c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0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0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</row>
    <row r="89" spans="1:10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</row>
    <row r="92" spans="1:10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0" x14ac:dyDescent="0.25">
      <c r="A97" s="98"/>
      <c r="B97" s="99"/>
      <c r="C97" s="100"/>
      <c r="D97" s="34"/>
      <c r="E97" s="101"/>
      <c r="F97" s="99"/>
      <c r="G97" s="34"/>
      <c r="H97" s="102"/>
      <c r="I97" s="102"/>
      <c r="J97" s="34"/>
    </row>
    <row r="98" spans="1:10" x14ac:dyDescent="0.25">
      <c r="A98" s="98"/>
      <c r="B98" s="99"/>
      <c r="C98" s="100"/>
      <c r="D98" s="34"/>
      <c r="E98" s="101"/>
      <c r="F98" s="99"/>
      <c r="G98" s="34"/>
      <c r="H98" s="102"/>
      <c r="I98" s="102"/>
      <c r="J98" s="34"/>
    </row>
    <row r="99" spans="1:10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</row>
    <row r="100" spans="1:10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</row>
    <row r="112" spans="1:10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</row>
    <row r="113" spans="1:10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</row>
    <row r="114" spans="1:10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</row>
    <row r="115" spans="1:10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</row>
    <row r="116" spans="1:10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</row>
    <row r="117" spans="1:10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</row>
    <row r="118" spans="1:10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</row>
    <row r="119" spans="1:10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</row>
    <row r="120" spans="1:10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</row>
    <row r="121" spans="1:10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</row>
    <row r="122" spans="1:10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</row>
    <row r="123" spans="1:10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</row>
    <row r="124" spans="1:10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</row>
    <row r="125" spans="1:10" x14ac:dyDescent="0.25">
      <c r="A125" s="98"/>
      <c r="B125" s="99"/>
      <c r="C125" s="100"/>
      <c r="D125" s="34"/>
      <c r="E125" s="101"/>
      <c r="F125" s="99"/>
      <c r="G125" s="34"/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98"/>
      <c r="B142" s="99"/>
      <c r="C142" s="100"/>
      <c r="D142" s="34"/>
      <c r="E142" s="101"/>
      <c r="F142" s="99"/>
      <c r="G142" s="34"/>
      <c r="H142" s="102"/>
      <c r="I142" s="102"/>
      <c r="J142" s="34"/>
    </row>
    <row r="143" spans="1:10" x14ac:dyDescent="0.25">
      <c r="A143" s="98"/>
      <c r="B143" s="99"/>
      <c r="C143" s="100"/>
      <c r="D143" s="34"/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/>
      <c r="C144" s="100"/>
      <c r="D144" s="34"/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</row>
    <row r="153" spans="1:10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</row>
    <row r="162" spans="1:10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</row>
    <row r="167" spans="1:10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</row>
    <row r="168" spans="1:10" x14ac:dyDescent="0.25">
      <c r="A168" s="98"/>
      <c r="B168" s="99"/>
      <c r="C168" s="100"/>
      <c r="D168" s="34"/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0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0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</row>
    <row r="179" spans="1:10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</row>
    <row r="180" spans="1:10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</row>
    <row r="183" spans="1:10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</row>
    <row r="184" spans="1:10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</row>
    <row r="185" spans="1:10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</row>
    <row r="186" spans="1:10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</row>
    <row r="187" spans="1:10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0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</row>
    <row r="194" spans="1:10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0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</row>
    <row r="201" spans="1:10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</row>
    <row r="202" spans="1:10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</row>
    <row r="203" spans="1:10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</row>
    <row r="204" spans="1:10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</row>
    <row r="207" spans="1:10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</row>
    <row r="208" spans="1:10" x14ac:dyDescent="0.25">
      <c r="A208" s="98"/>
      <c r="B208" s="99"/>
      <c r="C208" s="100"/>
      <c r="D208" s="34"/>
      <c r="E208" s="101"/>
      <c r="F208" s="99"/>
      <c r="G208" s="34"/>
      <c r="H208" s="102"/>
      <c r="I208" s="102"/>
      <c r="J208" s="34"/>
    </row>
    <row r="209" spans="1:10" x14ac:dyDescent="0.25">
      <c r="A209" s="98"/>
      <c r="B209" s="99"/>
      <c r="C209" s="100"/>
      <c r="D209" s="34"/>
      <c r="E209" s="101"/>
      <c r="F209" s="99"/>
      <c r="G209" s="34"/>
      <c r="H209" s="102"/>
      <c r="I209" s="102"/>
      <c r="J209" s="34"/>
    </row>
    <row r="210" spans="1:10" x14ac:dyDescent="0.25">
      <c r="A210" s="98"/>
      <c r="B210" s="99"/>
      <c r="C210" s="100"/>
      <c r="D210" s="34"/>
      <c r="E210" s="101"/>
      <c r="F210" s="99"/>
      <c r="G210" s="34"/>
      <c r="H210" s="102"/>
      <c r="I210" s="102"/>
      <c r="J210" s="34"/>
    </row>
    <row r="211" spans="1:10" x14ac:dyDescent="0.25">
      <c r="A211" s="98"/>
      <c r="B211" s="99"/>
      <c r="C211" s="100"/>
      <c r="D211" s="34"/>
      <c r="E211" s="101"/>
      <c r="F211" s="99"/>
      <c r="G211" s="34"/>
      <c r="H211" s="102"/>
      <c r="I211" s="102"/>
      <c r="J211" s="34"/>
    </row>
    <row r="212" spans="1:10" x14ac:dyDescent="0.25">
      <c r="A212" s="98"/>
      <c r="B212" s="99"/>
      <c r="C212" s="100"/>
      <c r="D212" s="34"/>
      <c r="E212" s="101"/>
      <c r="F212" s="99"/>
      <c r="G212" s="34"/>
      <c r="H212" s="102"/>
      <c r="I212" s="102"/>
      <c r="J212" s="34"/>
    </row>
    <row r="213" spans="1:10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</row>
    <row r="214" spans="1:10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</row>
    <row r="215" spans="1:10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</row>
    <row r="216" spans="1:10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</row>
    <row r="217" spans="1:10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</row>
    <row r="221" spans="1:10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</row>
    <row r="222" spans="1:10" x14ac:dyDescent="0.25">
      <c r="A222" s="98"/>
      <c r="B222" s="99"/>
      <c r="C222" s="100"/>
      <c r="D222" s="34"/>
      <c r="E222" s="101"/>
      <c r="F222" s="99"/>
      <c r="G222" s="34"/>
      <c r="H222" s="102"/>
      <c r="I222" s="102"/>
      <c r="J222" s="34"/>
    </row>
    <row r="223" spans="1:10" x14ac:dyDescent="0.25">
      <c r="A223" s="98"/>
      <c r="B223" s="99"/>
      <c r="C223" s="100"/>
      <c r="D223" s="34"/>
      <c r="E223" s="101"/>
      <c r="F223" s="99"/>
      <c r="G223" s="34"/>
      <c r="H223" s="102"/>
      <c r="I223" s="102"/>
      <c r="J223" s="34"/>
    </row>
    <row r="224" spans="1:10" x14ac:dyDescent="0.25">
      <c r="A224" s="98"/>
      <c r="B224" s="99"/>
      <c r="C224" s="100"/>
      <c r="D224" s="34"/>
      <c r="E224" s="101"/>
      <c r="F224" s="99"/>
      <c r="G224" s="34"/>
      <c r="H224" s="102"/>
      <c r="I224" s="102"/>
      <c r="J224" s="34"/>
    </row>
    <row r="225" spans="1:10" x14ac:dyDescent="0.25">
      <c r="A225" s="98"/>
      <c r="B225" s="99"/>
      <c r="C225" s="100"/>
      <c r="D225" s="34"/>
      <c r="E225" s="101"/>
      <c r="F225" s="99"/>
      <c r="G225" s="34"/>
      <c r="H225" s="102"/>
      <c r="I225" s="102"/>
      <c r="J225" s="34"/>
    </row>
    <row r="226" spans="1:10" x14ac:dyDescent="0.25">
      <c r="A226" s="235"/>
      <c r="B226" s="234"/>
      <c r="C226" s="240"/>
      <c r="D226" s="236"/>
      <c r="E226" s="237"/>
      <c r="F226" s="234"/>
      <c r="G226" s="236"/>
      <c r="H226" s="239"/>
      <c r="I226" s="239"/>
      <c r="J226" s="236"/>
    </row>
    <row r="227" spans="1:10" x14ac:dyDescent="0.25">
      <c r="A227" s="235"/>
      <c r="B227" s="223" t="s">
        <v>11</v>
      </c>
      <c r="C227" s="232">
        <f>SUM(C8:C226)</f>
        <v>13</v>
      </c>
      <c r="D227" s="224"/>
      <c r="E227" s="223" t="s">
        <v>11</v>
      </c>
      <c r="F227" s="223">
        <f>SUM(F8:F226)</f>
        <v>1</v>
      </c>
      <c r="G227" s="224">
        <f>SUM(G8:G226)</f>
        <v>112500</v>
      </c>
      <c r="H227" s="239"/>
      <c r="I227" s="239"/>
      <c r="J227" s="236"/>
    </row>
    <row r="228" spans="1:10" x14ac:dyDescent="0.25">
      <c r="A228" s="235"/>
      <c r="B228" s="223"/>
      <c r="C228" s="232"/>
      <c r="D228" s="224"/>
      <c r="E228" s="237"/>
      <c r="F228" s="234"/>
      <c r="G228" s="236"/>
      <c r="H228" s="239"/>
      <c r="I228" s="239"/>
      <c r="J228" s="236"/>
    </row>
    <row r="229" spans="1:10" x14ac:dyDescent="0.25">
      <c r="A229" s="225"/>
      <c r="B229" s="226"/>
      <c r="C229" s="240"/>
      <c r="D229" s="236"/>
      <c r="E229" s="223"/>
      <c r="F229" s="234"/>
      <c r="G229" s="404" t="s">
        <v>12</v>
      </c>
      <c r="H229" s="404"/>
      <c r="I229" s="239"/>
      <c r="J229" s="227">
        <f>SUM(D8:D226)</f>
        <v>953235</v>
      </c>
    </row>
    <row r="230" spans="1:10" x14ac:dyDescent="0.25">
      <c r="A230" s="235"/>
      <c r="B230" s="234"/>
      <c r="C230" s="240"/>
      <c r="D230" s="236"/>
      <c r="E230" s="223"/>
      <c r="F230" s="234"/>
      <c r="G230" s="404" t="s">
        <v>13</v>
      </c>
      <c r="H230" s="404"/>
      <c r="I230" s="239"/>
      <c r="J230" s="227">
        <f>SUM(G8:G226)</f>
        <v>112500</v>
      </c>
    </row>
    <row r="231" spans="1:10" x14ac:dyDescent="0.25">
      <c r="A231" s="228"/>
      <c r="B231" s="237"/>
      <c r="C231" s="240"/>
      <c r="D231" s="236"/>
      <c r="E231" s="237"/>
      <c r="F231" s="234"/>
      <c r="G231" s="404" t="s">
        <v>14</v>
      </c>
      <c r="H231" s="404"/>
      <c r="I231" s="41"/>
      <c r="J231" s="229">
        <f>J229-J230</f>
        <v>840735</v>
      </c>
    </row>
    <row r="232" spans="1:10" x14ac:dyDescent="0.25">
      <c r="A232" s="235"/>
      <c r="B232" s="230"/>
      <c r="C232" s="240"/>
      <c r="D232" s="231"/>
      <c r="E232" s="237"/>
      <c r="F232" s="223"/>
      <c r="G232" s="404" t="s">
        <v>15</v>
      </c>
      <c r="H232" s="404"/>
      <c r="I232" s="239"/>
      <c r="J232" s="227">
        <f>SUM(H8:H228)</f>
        <v>0</v>
      </c>
    </row>
    <row r="233" spans="1:10" x14ac:dyDescent="0.25">
      <c r="A233" s="235"/>
      <c r="B233" s="230"/>
      <c r="C233" s="240"/>
      <c r="D233" s="231"/>
      <c r="E233" s="237"/>
      <c r="F233" s="223"/>
      <c r="G233" s="404" t="s">
        <v>16</v>
      </c>
      <c r="H233" s="404"/>
      <c r="I233" s="239"/>
      <c r="J233" s="227">
        <f>J231+J232</f>
        <v>840735</v>
      </c>
    </row>
    <row r="234" spans="1:10" x14ac:dyDescent="0.25">
      <c r="A234" s="235"/>
      <c r="B234" s="230"/>
      <c r="C234" s="240"/>
      <c r="D234" s="231"/>
      <c r="E234" s="237"/>
      <c r="F234" s="234"/>
      <c r="G234" s="404" t="s">
        <v>5</v>
      </c>
      <c r="H234" s="404"/>
      <c r="I234" s="239"/>
      <c r="J234" s="227">
        <f>SUM(I8:I228)</f>
        <v>840735</v>
      </c>
    </row>
    <row r="235" spans="1:10" x14ac:dyDescent="0.25">
      <c r="A235" s="235"/>
      <c r="B235" s="230"/>
      <c r="C235" s="240"/>
      <c r="D235" s="231"/>
      <c r="E235" s="237"/>
      <c r="F235" s="234"/>
      <c r="G235" s="404" t="s">
        <v>32</v>
      </c>
      <c r="H235" s="404"/>
      <c r="I235" s="240" t="str">
        <f>IF(J235&gt;0,"SALDO",IF(J235&lt;0,"PIUTANG",IF(J235=0,"LUNAS")))</f>
        <v>LUNAS</v>
      </c>
      <c r="J235" s="227">
        <f>J234-J233</f>
        <v>0</v>
      </c>
    </row>
    <row r="236" spans="1:10" x14ac:dyDescent="0.25">
      <c r="F236" s="219"/>
      <c r="G236" s="219"/>
      <c r="J236" s="219"/>
    </row>
    <row r="237" spans="1:10" x14ac:dyDescent="0.25">
      <c r="C237" s="219"/>
      <c r="D237" s="219"/>
      <c r="F237" s="219"/>
      <c r="G237" s="219"/>
      <c r="J237" s="219"/>
    </row>
    <row r="238" spans="1:10" x14ac:dyDescent="0.25">
      <c r="C238" s="219"/>
      <c r="D238" s="219"/>
      <c r="F238" s="219"/>
      <c r="G238" s="219"/>
      <c r="J238" s="219"/>
    </row>
    <row r="239" spans="1:10" x14ac:dyDescent="0.25">
      <c r="C239" s="219"/>
      <c r="D239" s="219"/>
      <c r="F239" s="219"/>
      <c r="G239" s="219"/>
      <c r="J239" s="219"/>
    </row>
    <row r="240" spans="1:10" x14ac:dyDescent="0.25">
      <c r="C240" s="219"/>
      <c r="D240" s="219"/>
      <c r="F240" s="219"/>
      <c r="G240" s="219"/>
      <c r="J240" s="219"/>
    </row>
    <row r="241" spans="3:4" x14ac:dyDescent="0.25">
      <c r="C241" s="219"/>
      <c r="D241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5:H235"/>
    <mergeCell ref="G229:H229"/>
    <mergeCell ref="G230:H230"/>
    <mergeCell ref="G231:H231"/>
    <mergeCell ref="G232:H232"/>
    <mergeCell ref="G233:H233"/>
    <mergeCell ref="G234:H23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6"/>
  <sheetViews>
    <sheetView workbookViewId="0">
      <pane ySplit="7" topLeftCell="A46" activePane="bottomLeft" state="frozen"/>
      <selection pane="bottomLeft" activeCell="M54" sqref="M54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201</v>
      </c>
      <c r="D1" s="218"/>
      <c r="E1" s="218"/>
      <c r="F1" s="398" t="s">
        <v>22</v>
      </c>
      <c r="G1" s="398"/>
      <c r="H1" s="398"/>
      <c r="I1" s="220" t="s">
        <v>189</v>
      </c>
      <c r="J1" s="218"/>
      <c r="L1" s="238">
        <f>SUM(D48:D53)</f>
        <v>941939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398" t="s">
        <v>21</v>
      </c>
      <c r="G2" s="398"/>
      <c r="H2" s="398"/>
      <c r="I2" s="220">
        <f>J66*-1</f>
        <v>473026</v>
      </c>
      <c r="J2" s="218"/>
      <c r="L2" s="238">
        <f>SUM(G43:G47)</f>
        <v>0</v>
      </c>
      <c r="M2" s="238"/>
    </row>
    <row r="3" spans="1:13" x14ac:dyDescent="0.25">
      <c r="A3" s="218" t="s">
        <v>115</v>
      </c>
      <c r="B3" s="218"/>
      <c r="C3" s="28" t="s">
        <v>202</v>
      </c>
      <c r="D3" s="218"/>
      <c r="E3" s="218"/>
      <c r="F3" s="374"/>
      <c r="G3" s="374"/>
      <c r="H3" s="374"/>
      <c r="I3" s="220"/>
      <c r="J3" s="218"/>
      <c r="L3" s="238">
        <f>L1-L2</f>
        <v>941939</v>
      </c>
      <c r="M3" s="238"/>
    </row>
    <row r="4" spans="1:13" x14ac:dyDescent="0.25">
      <c r="L4" s="238"/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L5" s="238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3" x14ac:dyDescent="0.25">
      <c r="A7" s="435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410"/>
      <c r="I7" s="442"/>
      <c r="J7" s="414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241">
        <v>43348</v>
      </c>
      <c r="B31" s="242">
        <v>180174083</v>
      </c>
      <c r="C31" s="129">
        <v>2</v>
      </c>
      <c r="D31" s="246">
        <v>229600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43348</v>
      </c>
      <c r="B32" s="242">
        <v>180174127</v>
      </c>
      <c r="C32" s="129">
        <v>1</v>
      </c>
      <c r="D32" s="246">
        <v>127050</v>
      </c>
      <c r="E32" s="244"/>
      <c r="F32" s="242"/>
      <c r="G32" s="246"/>
      <c r="H32" s="244"/>
      <c r="I32" s="245"/>
      <c r="J32" s="246"/>
      <c r="L32" s="238"/>
    </row>
    <row r="33" spans="1:12" x14ac:dyDescent="0.25">
      <c r="A33" s="241">
        <v>43349</v>
      </c>
      <c r="B33" s="242">
        <v>180174168</v>
      </c>
      <c r="C33" s="129">
        <v>1</v>
      </c>
      <c r="D33" s="246">
        <v>77613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43349</v>
      </c>
      <c r="B34" s="242">
        <v>180174222</v>
      </c>
      <c r="C34" s="129">
        <v>2</v>
      </c>
      <c r="D34" s="246">
        <v>241150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43350</v>
      </c>
      <c r="B35" s="242">
        <v>180174255</v>
      </c>
      <c r="C35" s="129">
        <v>2</v>
      </c>
      <c r="D35" s="246">
        <v>289625</v>
      </c>
      <c r="E35" s="244"/>
      <c r="F35" s="242"/>
      <c r="G35" s="246"/>
      <c r="H35" s="244"/>
      <c r="I35" s="245">
        <v>965038</v>
      </c>
      <c r="J35" s="246" t="s">
        <v>17</v>
      </c>
      <c r="L35" s="238"/>
    </row>
    <row r="36" spans="1:12" x14ac:dyDescent="0.25">
      <c r="A36" s="241">
        <v>43353</v>
      </c>
      <c r="B36" s="242">
        <v>180174491</v>
      </c>
      <c r="C36" s="129">
        <v>8</v>
      </c>
      <c r="D36" s="246">
        <v>992863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43353</v>
      </c>
      <c r="B37" s="242">
        <v>180174545</v>
      </c>
      <c r="C37" s="129">
        <v>1</v>
      </c>
      <c r="D37" s="246">
        <v>102550</v>
      </c>
      <c r="E37" s="244"/>
      <c r="F37" s="242"/>
      <c r="G37" s="246"/>
      <c r="H37" s="244"/>
      <c r="I37" s="245"/>
      <c r="J37" s="246"/>
      <c r="L37" s="238"/>
    </row>
    <row r="38" spans="1:12" x14ac:dyDescent="0.25">
      <c r="A38" s="241">
        <v>43355</v>
      </c>
      <c r="B38" s="242">
        <v>180174653</v>
      </c>
      <c r="C38" s="129">
        <v>8</v>
      </c>
      <c r="D38" s="246">
        <v>1038800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43355</v>
      </c>
      <c r="B39" s="242">
        <v>180174714</v>
      </c>
      <c r="C39" s="129">
        <v>2</v>
      </c>
      <c r="D39" s="246">
        <v>242113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43356</v>
      </c>
      <c r="B40" s="242">
        <v>180174738</v>
      </c>
      <c r="C40" s="129">
        <v>5</v>
      </c>
      <c r="D40" s="246">
        <v>552563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43356</v>
      </c>
      <c r="B41" s="242">
        <v>180174785</v>
      </c>
      <c r="C41" s="129">
        <v>2</v>
      </c>
      <c r="D41" s="246">
        <v>225925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43357</v>
      </c>
      <c r="B42" s="242">
        <v>180171820</v>
      </c>
      <c r="C42" s="129">
        <v>3</v>
      </c>
      <c r="D42" s="246">
        <v>287088</v>
      </c>
      <c r="E42" s="244"/>
      <c r="F42" s="242"/>
      <c r="G42" s="246"/>
      <c r="H42" s="244"/>
      <c r="I42" s="245">
        <v>3441902</v>
      </c>
      <c r="J42" s="246" t="s">
        <v>17</v>
      </c>
      <c r="L42" s="238"/>
    </row>
    <row r="43" spans="1:12" x14ac:dyDescent="0.25">
      <c r="A43" s="241">
        <v>43358</v>
      </c>
      <c r="B43" s="242">
        <v>180174914</v>
      </c>
      <c r="C43" s="129">
        <v>4</v>
      </c>
      <c r="D43" s="246">
        <v>488513</v>
      </c>
      <c r="E43" s="244"/>
      <c r="F43" s="242"/>
      <c r="G43" s="246"/>
      <c r="H43" s="244"/>
      <c r="I43" s="245"/>
      <c r="J43" s="246"/>
      <c r="L43" s="238"/>
    </row>
    <row r="44" spans="1:12" x14ac:dyDescent="0.25">
      <c r="A44" s="241">
        <v>43358</v>
      </c>
      <c r="B44" s="242">
        <v>180174948</v>
      </c>
      <c r="C44" s="129">
        <v>3</v>
      </c>
      <c r="D44" s="246">
        <v>369863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43360</v>
      </c>
      <c r="B45" s="242">
        <v>180175068</v>
      </c>
      <c r="C45" s="129">
        <v>6</v>
      </c>
      <c r="D45" s="246">
        <v>652138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43361</v>
      </c>
      <c r="B46" s="242">
        <v>180175173</v>
      </c>
      <c r="C46" s="129">
        <v>3</v>
      </c>
      <c r="D46" s="246">
        <v>352188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43361</v>
      </c>
      <c r="B47" s="242">
        <v>180175212</v>
      </c>
      <c r="C47" s="129">
        <v>2</v>
      </c>
      <c r="D47" s="246">
        <v>208950</v>
      </c>
      <c r="E47" s="244"/>
      <c r="F47" s="242"/>
      <c r="G47" s="246"/>
      <c r="H47" s="244"/>
      <c r="I47" s="245">
        <v>2071652</v>
      </c>
      <c r="J47" s="246" t="s">
        <v>17</v>
      </c>
      <c r="L47" s="238"/>
    </row>
    <row r="48" spans="1:12" x14ac:dyDescent="0.25">
      <c r="A48" s="241">
        <v>43362</v>
      </c>
      <c r="B48" s="242">
        <v>180175245</v>
      </c>
      <c r="C48" s="129">
        <v>1</v>
      </c>
      <c r="D48" s="246">
        <v>141838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43362</v>
      </c>
      <c r="B49" s="242">
        <v>180175267</v>
      </c>
      <c r="C49" s="129">
        <v>1</v>
      </c>
      <c r="D49" s="246">
        <v>127050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43363</v>
      </c>
      <c r="B50" s="242">
        <v>180175336</v>
      </c>
      <c r="C50" s="129">
        <v>2</v>
      </c>
      <c r="D50" s="246">
        <v>139300</v>
      </c>
      <c r="E50" s="244"/>
      <c r="F50" s="242"/>
      <c r="G50" s="246"/>
      <c r="H50" s="244"/>
      <c r="I50" s="245"/>
      <c r="J50" s="246"/>
      <c r="L50" s="238"/>
    </row>
    <row r="51" spans="1:12" x14ac:dyDescent="0.25">
      <c r="A51" s="241">
        <v>43363</v>
      </c>
      <c r="B51" s="242">
        <v>180175377</v>
      </c>
      <c r="C51" s="129">
        <v>2</v>
      </c>
      <c r="D51" s="246">
        <v>250075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43364</v>
      </c>
      <c r="B52" s="242">
        <v>180175414</v>
      </c>
      <c r="C52" s="129">
        <v>1</v>
      </c>
      <c r="D52" s="246">
        <v>141838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43364</v>
      </c>
      <c r="B53" s="242">
        <v>180175434</v>
      </c>
      <c r="C53" s="129">
        <v>1</v>
      </c>
      <c r="D53" s="246">
        <v>141838</v>
      </c>
      <c r="E53" s="244"/>
      <c r="F53" s="242"/>
      <c r="G53" s="246"/>
      <c r="H53" s="244"/>
      <c r="I53" s="245">
        <v>941939</v>
      </c>
      <c r="J53" s="246" t="s">
        <v>17</v>
      </c>
      <c r="L53" s="238"/>
    </row>
    <row r="54" spans="1:12" x14ac:dyDescent="0.25">
      <c r="A54" s="98">
        <v>43365</v>
      </c>
      <c r="B54" s="99">
        <v>180175477</v>
      </c>
      <c r="C54" s="253">
        <v>2</v>
      </c>
      <c r="D54" s="34">
        <v>204138</v>
      </c>
      <c r="E54" s="101"/>
      <c r="F54" s="99"/>
      <c r="G54" s="34"/>
      <c r="H54" s="101"/>
      <c r="I54" s="102"/>
      <c r="J54" s="34"/>
      <c r="L54" s="238"/>
    </row>
    <row r="55" spans="1:12" x14ac:dyDescent="0.25">
      <c r="A55" s="98">
        <v>43365</v>
      </c>
      <c r="B55" s="99">
        <v>180175511</v>
      </c>
      <c r="C55" s="253">
        <v>2</v>
      </c>
      <c r="D55" s="34">
        <v>268888</v>
      </c>
      <c r="E55" s="101"/>
      <c r="F55" s="99"/>
      <c r="G55" s="34"/>
      <c r="H55" s="101"/>
      <c r="I55" s="102"/>
      <c r="J55" s="34"/>
      <c r="L55" s="238"/>
    </row>
    <row r="56" spans="1:12" x14ac:dyDescent="0.25">
      <c r="A56" s="98"/>
      <c r="B56" s="99"/>
      <c r="C56" s="253"/>
      <c r="D56" s="34"/>
      <c r="E56" s="101"/>
      <c r="F56" s="99"/>
      <c r="G56" s="34"/>
      <c r="H56" s="101"/>
      <c r="I56" s="102"/>
      <c r="J56" s="34"/>
      <c r="L56" s="238"/>
    </row>
    <row r="57" spans="1:12" x14ac:dyDescent="0.25">
      <c r="A57" s="235"/>
      <c r="B57" s="234"/>
      <c r="C57" s="26"/>
      <c r="D57" s="236"/>
      <c r="E57" s="237"/>
      <c r="F57" s="234"/>
      <c r="G57" s="236"/>
      <c r="H57" s="237"/>
      <c r="I57" s="239"/>
      <c r="J57" s="236"/>
    </row>
    <row r="58" spans="1:12" x14ac:dyDescent="0.25">
      <c r="A58" s="235"/>
      <c r="B58" s="223" t="s">
        <v>11</v>
      </c>
      <c r="C58" s="27">
        <f>SUM(C8:C57)</f>
        <v>123</v>
      </c>
      <c r="D58" s="224"/>
      <c r="E58" s="223" t="s">
        <v>11</v>
      </c>
      <c r="F58" s="223">
        <f>SUM(F8:F57)</f>
        <v>2</v>
      </c>
      <c r="G58" s="5"/>
      <c r="H58" s="234"/>
      <c r="I58" s="240"/>
      <c r="J58" s="5"/>
    </row>
    <row r="59" spans="1:12" x14ac:dyDescent="0.25">
      <c r="A59" s="235"/>
      <c r="B59" s="223"/>
      <c r="C59" s="27"/>
      <c r="D59" s="224"/>
      <c r="E59" s="223"/>
      <c r="F59" s="223"/>
      <c r="G59" s="32"/>
      <c r="H59" s="33"/>
      <c r="I59" s="240"/>
      <c r="J59" s="5"/>
    </row>
    <row r="60" spans="1:12" x14ac:dyDescent="0.25">
      <c r="A60" s="225"/>
      <c r="B60" s="226"/>
      <c r="C60" s="26"/>
      <c r="D60" s="236"/>
      <c r="E60" s="223"/>
      <c r="F60" s="234"/>
      <c r="G60" s="404" t="s">
        <v>12</v>
      </c>
      <c r="H60" s="404"/>
      <c r="I60" s="239"/>
      <c r="J60" s="227">
        <f>SUM(D8:D57)</f>
        <v>13905249</v>
      </c>
    </row>
    <row r="61" spans="1:12" x14ac:dyDescent="0.25">
      <c r="A61" s="235"/>
      <c r="B61" s="234"/>
      <c r="C61" s="26"/>
      <c r="D61" s="236"/>
      <c r="E61" s="237"/>
      <c r="F61" s="234"/>
      <c r="G61" s="404" t="s">
        <v>13</v>
      </c>
      <c r="H61" s="404"/>
      <c r="I61" s="239"/>
      <c r="J61" s="227">
        <f>SUM(G8:G57)</f>
        <v>294263</v>
      </c>
    </row>
    <row r="62" spans="1:12" x14ac:dyDescent="0.25">
      <c r="A62" s="228"/>
      <c r="B62" s="237"/>
      <c r="C62" s="26"/>
      <c r="D62" s="236"/>
      <c r="E62" s="237"/>
      <c r="F62" s="234"/>
      <c r="G62" s="404" t="s">
        <v>14</v>
      </c>
      <c r="H62" s="404"/>
      <c r="I62" s="41"/>
      <c r="J62" s="229">
        <f>J60-J61</f>
        <v>13610986</v>
      </c>
    </row>
    <row r="63" spans="1:12" x14ac:dyDescent="0.25">
      <c r="A63" s="235"/>
      <c r="B63" s="230"/>
      <c r="C63" s="26"/>
      <c r="D63" s="231"/>
      <c r="E63" s="237"/>
      <c r="F63" s="234"/>
      <c r="G63" s="404" t="s">
        <v>15</v>
      </c>
      <c r="H63" s="404"/>
      <c r="I63" s="239"/>
      <c r="J63" s="227">
        <f>SUM(H8:H58)</f>
        <v>0</v>
      </c>
    </row>
    <row r="64" spans="1:12" x14ac:dyDescent="0.25">
      <c r="A64" s="235"/>
      <c r="B64" s="230"/>
      <c r="C64" s="26"/>
      <c r="D64" s="231"/>
      <c r="E64" s="237"/>
      <c r="F64" s="234"/>
      <c r="G64" s="404" t="s">
        <v>16</v>
      </c>
      <c r="H64" s="404"/>
      <c r="I64" s="239"/>
      <c r="J64" s="227">
        <f>J62+J63</f>
        <v>13610986</v>
      </c>
    </row>
    <row r="65" spans="1:10" x14ac:dyDescent="0.25">
      <c r="A65" s="235"/>
      <c r="B65" s="230"/>
      <c r="C65" s="26"/>
      <c r="D65" s="231"/>
      <c r="E65" s="237"/>
      <c r="F65" s="234"/>
      <c r="G65" s="404" t="s">
        <v>5</v>
      </c>
      <c r="H65" s="404"/>
      <c r="I65" s="239"/>
      <c r="J65" s="227">
        <f>SUM(I8:I58)</f>
        <v>13137960</v>
      </c>
    </row>
    <row r="66" spans="1:10" x14ac:dyDescent="0.25">
      <c r="A66" s="235"/>
      <c r="B66" s="230"/>
      <c r="C66" s="26"/>
      <c r="D66" s="231"/>
      <c r="E66" s="237"/>
      <c r="F66" s="234"/>
      <c r="G66" s="404" t="s">
        <v>32</v>
      </c>
      <c r="H66" s="404"/>
      <c r="I66" s="240" t="str">
        <f>IF(J66&gt;0,"SALDO",IF(J66&lt;0,"PIUTANG",IF(J66=0,"LUNAS")))</f>
        <v>PIUTANG</v>
      </c>
      <c r="J66" s="227">
        <f>J65-J64</f>
        <v>-473026</v>
      </c>
    </row>
  </sheetData>
  <mergeCells count="15">
    <mergeCell ref="G66:H66"/>
    <mergeCell ref="G60:H60"/>
    <mergeCell ref="G61:H61"/>
    <mergeCell ref="G62:H62"/>
    <mergeCell ref="G63:H63"/>
    <mergeCell ref="G64:H64"/>
    <mergeCell ref="G65:H6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8"/>
  <sheetViews>
    <sheetView workbookViewId="0">
      <pane ySplit="7" topLeftCell="A150" activePane="bottomLeft" state="frozen"/>
      <selection pane="bottomLeft" activeCell="B159" sqref="B159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168</v>
      </c>
      <c r="D1" s="20"/>
      <c r="E1" s="20"/>
      <c r="F1" s="398" t="s">
        <v>22</v>
      </c>
      <c r="G1" s="398"/>
      <c r="H1" s="398"/>
      <c r="I1" s="38" t="s">
        <v>88</v>
      </c>
      <c r="J1" s="20"/>
      <c r="L1" s="37">
        <f>SUM(D149:D154)</f>
        <v>4964315</v>
      </c>
      <c r="M1" s="37">
        <v>4964313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220">
        <f>J172*-1</f>
        <v>922190</v>
      </c>
      <c r="J2" s="20"/>
      <c r="L2" s="219">
        <f>SUM(H149:H154)</f>
        <v>194000</v>
      </c>
      <c r="M2" s="219">
        <v>128000</v>
      </c>
      <c r="N2" s="219">
        <f>L2-M2</f>
        <v>66000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5158315</v>
      </c>
    </row>
    <row r="5" spans="1:16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6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6" x14ac:dyDescent="0.25">
      <c r="A7" s="435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40"/>
      <c r="I7" s="442"/>
      <c r="J7" s="414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98">
        <v>43363</v>
      </c>
      <c r="B155" s="99">
        <v>180175367</v>
      </c>
      <c r="C155" s="100">
        <v>1</v>
      </c>
      <c r="D155" s="34">
        <v>141838</v>
      </c>
      <c r="E155" s="101"/>
      <c r="F155" s="99"/>
      <c r="G155" s="34"/>
      <c r="H155" s="102">
        <v>59000</v>
      </c>
      <c r="I155" s="102"/>
      <c r="J155" s="34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98">
        <v>43363</v>
      </c>
      <c r="B156" s="99">
        <v>180175373</v>
      </c>
      <c r="C156" s="100">
        <v>1</v>
      </c>
      <c r="D156" s="34">
        <v>141838</v>
      </c>
      <c r="E156" s="101"/>
      <c r="F156" s="99"/>
      <c r="G156" s="34"/>
      <c r="H156" s="102">
        <v>21000</v>
      </c>
      <c r="I156" s="102"/>
      <c r="J156" s="34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98">
        <v>43364</v>
      </c>
      <c r="B157" s="99">
        <v>180175427</v>
      </c>
      <c r="C157" s="100">
        <v>1</v>
      </c>
      <c r="D157" s="34">
        <v>141838</v>
      </c>
      <c r="E157" s="101"/>
      <c r="F157" s="99"/>
      <c r="G157" s="34"/>
      <c r="H157" s="102">
        <v>60000</v>
      </c>
      <c r="I157" s="102"/>
      <c r="J157" s="34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98">
        <v>43365</v>
      </c>
      <c r="B158" s="99">
        <v>180175531</v>
      </c>
      <c r="C158" s="100">
        <v>1</v>
      </c>
      <c r="D158" s="34">
        <v>141838</v>
      </c>
      <c r="E158" s="101"/>
      <c r="F158" s="99"/>
      <c r="G158" s="34"/>
      <c r="H158" s="102">
        <v>14000</v>
      </c>
      <c r="I158" s="102"/>
      <c r="J158" s="34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98">
        <v>43365</v>
      </c>
      <c r="B159" s="99">
        <v>180175532</v>
      </c>
      <c r="C159" s="100">
        <v>1</v>
      </c>
      <c r="D159" s="34">
        <v>141838</v>
      </c>
      <c r="E159" s="101"/>
      <c r="F159" s="99"/>
      <c r="G159" s="34"/>
      <c r="H159" s="102">
        <v>59000</v>
      </c>
      <c r="I159" s="102"/>
      <c r="J159" s="34"/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35"/>
      <c r="B163" s="234"/>
      <c r="C163" s="240"/>
      <c r="D163" s="236"/>
      <c r="E163" s="237"/>
      <c r="F163" s="234"/>
      <c r="G163" s="236"/>
      <c r="H163" s="239"/>
      <c r="I163" s="239"/>
      <c r="J163" s="23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4"/>
      <c r="B164" s="8" t="s">
        <v>11</v>
      </c>
      <c r="C164" s="77">
        <f>SUM(C8:C163)</f>
        <v>665</v>
      </c>
      <c r="D164" s="9"/>
      <c r="E164" s="223" t="s">
        <v>11</v>
      </c>
      <c r="F164" s="223">
        <f>SUM(F8:F163)</f>
        <v>1</v>
      </c>
      <c r="G164" s="224">
        <f>SUM(G8:G163)</f>
        <v>98525</v>
      </c>
      <c r="H164" s="239"/>
      <c r="I164" s="239"/>
      <c r="J164" s="23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4"/>
      <c r="B165" s="8"/>
      <c r="C165" s="77"/>
      <c r="D165" s="9"/>
      <c r="E165" s="237"/>
      <c r="F165" s="234"/>
      <c r="G165" s="236"/>
      <c r="H165" s="239"/>
      <c r="I165" s="239"/>
      <c r="J165" s="23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10"/>
      <c r="B166" s="11"/>
      <c r="C166" s="40"/>
      <c r="D166" s="6"/>
      <c r="E166" s="8"/>
      <c r="F166" s="234"/>
      <c r="G166" s="404" t="s">
        <v>12</v>
      </c>
      <c r="H166" s="404"/>
      <c r="I166" s="39"/>
      <c r="J166" s="13">
        <f>SUM(D8:D163)</f>
        <v>55921230</v>
      </c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4"/>
      <c r="B167" s="3"/>
      <c r="C167" s="40"/>
      <c r="D167" s="6"/>
      <c r="E167" s="8"/>
      <c r="F167" s="234"/>
      <c r="G167" s="404" t="s">
        <v>13</v>
      </c>
      <c r="H167" s="404"/>
      <c r="I167" s="39"/>
      <c r="J167" s="13">
        <f>SUM(G8:G163)</f>
        <v>98525</v>
      </c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14"/>
      <c r="B168" s="7"/>
      <c r="C168" s="40"/>
      <c r="D168" s="6"/>
      <c r="E168" s="7"/>
      <c r="F168" s="234"/>
      <c r="G168" s="404" t="s">
        <v>14</v>
      </c>
      <c r="H168" s="404"/>
      <c r="I168" s="41"/>
      <c r="J168" s="15">
        <f>J166-J167</f>
        <v>55822705</v>
      </c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4"/>
      <c r="B169" s="16"/>
      <c r="C169" s="40"/>
      <c r="D169" s="17"/>
      <c r="E169" s="7"/>
      <c r="F169" s="8"/>
      <c r="G169" s="404" t="s">
        <v>15</v>
      </c>
      <c r="H169" s="404"/>
      <c r="I169" s="39"/>
      <c r="J169" s="13">
        <f>SUM(H8:H165)</f>
        <v>3580500</v>
      </c>
      <c r="K169" s="219"/>
      <c r="L169" s="219"/>
      <c r="M169" s="219"/>
      <c r="N169" s="219"/>
      <c r="O169" s="219"/>
      <c r="P169" s="219"/>
    </row>
    <row r="170" spans="1:16" x14ac:dyDescent="0.25">
      <c r="A170" s="4"/>
      <c r="B170" s="16"/>
      <c r="C170" s="40"/>
      <c r="D170" s="17"/>
      <c r="E170" s="7"/>
      <c r="F170" s="8"/>
      <c r="G170" s="404" t="s">
        <v>16</v>
      </c>
      <c r="H170" s="404"/>
      <c r="I170" s="39"/>
      <c r="J170" s="13">
        <f>J168+J169</f>
        <v>59403205</v>
      </c>
    </row>
    <row r="171" spans="1:16" x14ac:dyDescent="0.25">
      <c r="A171" s="4"/>
      <c r="B171" s="16"/>
      <c r="C171" s="40"/>
      <c r="D171" s="17"/>
      <c r="E171" s="7"/>
      <c r="F171" s="3"/>
      <c r="G171" s="404" t="s">
        <v>5</v>
      </c>
      <c r="H171" s="404"/>
      <c r="I171" s="39"/>
      <c r="J171" s="13">
        <f>SUM(I8:I165)</f>
        <v>58481015</v>
      </c>
    </row>
    <row r="172" spans="1:16" x14ac:dyDescent="0.25">
      <c r="A172" s="4"/>
      <c r="B172" s="16"/>
      <c r="C172" s="40"/>
      <c r="D172" s="17"/>
      <c r="E172" s="7"/>
      <c r="F172" s="3"/>
      <c r="G172" s="404" t="s">
        <v>32</v>
      </c>
      <c r="H172" s="404"/>
      <c r="I172" s="40" t="str">
        <f>IF(J172&gt;0,"SALDO",IF(J172&lt;0,"PIUTANG",IF(J172=0,"LUNAS")))</f>
        <v>PIUTANG</v>
      </c>
      <c r="J172" s="13">
        <f>J171-J170</f>
        <v>-922190</v>
      </c>
    </row>
    <row r="173" spans="1:16" x14ac:dyDescent="0.25">
      <c r="F173" s="37"/>
      <c r="G173" s="37"/>
      <c r="J173" s="37"/>
    </row>
    <row r="174" spans="1:16" x14ac:dyDescent="0.25">
      <c r="C174" s="37"/>
      <c r="D174" s="37"/>
      <c r="F174" s="37"/>
      <c r="G174" s="37"/>
      <c r="J174" s="37"/>
      <c r="L174"/>
      <c r="M174"/>
      <c r="N174"/>
      <c r="O174"/>
      <c r="P174"/>
    </row>
    <row r="175" spans="1:16" x14ac:dyDescent="0.25">
      <c r="C175" s="37"/>
      <c r="D175" s="37"/>
      <c r="F175" s="37"/>
      <c r="G175" s="37"/>
      <c r="J175" s="37"/>
      <c r="L175"/>
      <c r="M175"/>
      <c r="N175"/>
      <c r="O175"/>
      <c r="P175"/>
    </row>
    <row r="176" spans="1:16" x14ac:dyDescent="0.25">
      <c r="C176" s="37"/>
      <c r="D176" s="37"/>
      <c r="F176" s="37"/>
      <c r="G176" s="37"/>
      <c r="J176" s="37"/>
      <c r="L176"/>
      <c r="M176"/>
      <c r="N176"/>
      <c r="O176"/>
      <c r="P176"/>
    </row>
    <row r="177" spans="3:16" x14ac:dyDescent="0.25">
      <c r="C177" s="37"/>
      <c r="D177" s="37"/>
      <c r="F177" s="37"/>
      <c r="G177" s="37"/>
      <c r="J177" s="37"/>
      <c r="L177"/>
      <c r="M177"/>
      <c r="N177"/>
      <c r="O177"/>
      <c r="P177"/>
    </row>
    <row r="178" spans="3:16" x14ac:dyDescent="0.25">
      <c r="C178" s="37"/>
      <c r="D178" s="37"/>
      <c r="L178"/>
      <c r="M178"/>
      <c r="N178"/>
      <c r="O178"/>
      <c r="P178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72:H172"/>
    <mergeCell ref="G166:H166"/>
    <mergeCell ref="G167:H167"/>
    <mergeCell ref="G168:H168"/>
    <mergeCell ref="G169:H169"/>
    <mergeCell ref="G170:H170"/>
    <mergeCell ref="G171:H171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19</vt:i4>
      </vt:variant>
    </vt:vector>
  </HeadingPairs>
  <TitlesOfParts>
    <vt:vector size="64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Anip</vt:lpstr>
      <vt:lpstr>Yanyan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Sale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2018-09-17T04:34:40Z</cp:lastPrinted>
  <dcterms:created xsi:type="dcterms:W3CDTF">2016-05-07T01:49:09Z</dcterms:created>
  <dcterms:modified xsi:type="dcterms:W3CDTF">2018-09-22T10:40:20Z</dcterms:modified>
</cp:coreProperties>
</file>