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50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Jarkasih" sheetId="19" r:id="rId16"/>
    <sheet name="Bambang" sheetId="30" r:id="rId17"/>
    <sheet name="Laporan" sheetId="15" r:id="rId18"/>
    <sheet name="Sale" sheetId="60" r:id="rId19"/>
    <sheet name="Ghaisan" sheetId="20" r:id="rId20"/>
    <sheet name="PM" sheetId="4" r:id="rId21"/>
    <sheet name="LATIF" sheetId="29" r:id="rId22"/>
    <sheet name="Sheet3" sheetId="5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6">Bambang!$M$41:$P$53</definedName>
    <definedName name="_xlnm.Print_Area" localSheetId="2">Bandros!$A$914:$J$921</definedName>
    <definedName name="_xlnm.Print_Area" localSheetId="11">Bentang!$A$1:$J$70</definedName>
    <definedName name="_xlnm.Print_Area" localSheetId="25">BOJES!$A$1:$J$38</definedName>
    <definedName name="_xlnm.Print_Area" localSheetId="19">Ghaisan!$A$1:$J$126</definedName>
    <definedName name="_xlnm.Print_Area" localSheetId="1">'Indra Fashion'!$A$1:$J$7</definedName>
    <definedName name="_xlnm.Print_Area" localSheetId="15">Jarkasih!$A$1:$J$50</definedName>
    <definedName name="_xlnm.Print_Area" localSheetId="17">Laporan!$A$1:$C$24</definedName>
    <definedName name="_xlnm.Print_Area" localSheetId="20">PM!$A$1:$J$95</definedName>
    <definedName name="_xlnm.Print_Area" localSheetId="18">Sale!$L$60:$M$75</definedName>
    <definedName name="_xlnm.Print_Area" localSheetId="4">'Sale Atlantis'!$L$61:$M$78</definedName>
    <definedName name="_xlnm.Print_Area" localSheetId="42">Sheet2!$A$4:$J$71</definedName>
    <definedName name="_xlnm.Print_Area" localSheetId="22">Sheet3!$A$1:$J$37</definedName>
    <definedName name="_xlnm.Print_Area" localSheetId="40">Sheet5!$A$4:$J$72</definedName>
    <definedName name="_xlnm.Print_Area" localSheetId="0">'Taufik ST'!$A$5:$J$465</definedName>
    <definedName name="_xlnm.Print_Area" localSheetId="28">Widya!$A$1:$J$25</definedName>
    <definedName name="_xlnm.Print_Area" localSheetId="7">Yuan!$N$70:$N$97</definedName>
  </definedNames>
  <calcPr calcId="144525"/>
</workbook>
</file>

<file path=xl/calcChain.xml><?xml version="1.0" encoding="utf-8"?>
<calcChain xmlns="http://schemas.openxmlformats.org/spreadsheetml/2006/main">
  <c r="B21" i="15" l="1"/>
  <c r="C18" i="15"/>
  <c r="B11" i="15"/>
  <c r="L2" i="61" l="1"/>
  <c r="L1" i="61"/>
  <c r="L2" i="58" l="1"/>
  <c r="L1" i="58"/>
  <c r="L2" i="35" l="1"/>
  <c r="L1" i="35"/>
  <c r="L1" i="2"/>
  <c r="B13" i="15" l="1"/>
  <c r="B19" i="15"/>
  <c r="N1" i="54" l="1"/>
  <c r="L2" i="54"/>
  <c r="N2" i="54" s="1"/>
  <c r="L1" i="54"/>
  <c r="M2" i="57" l="1"/>
  <c r="M1" i="57"/>
  <c r="M1" i="58" l="1"/>
  <c r="M2" i="58"/>
  <c r="M73" i="61" l="1"/>
  <c r="M72" i="61"/>
  <c r="M71" i="61"/>
  <c r="M435" i="54" l="1"/>
  <c r="M434" i="54"/>
  <c r="M433" i="54"/>
  <c r="C28" i="15" l="1"/>
  <c r="L2" i="2" l="1"/>
  <c r="M1" i="2" l="1"/>
  <c r="L3" i="58" l="1"/>
  <c r="M2" i="2" l="1"/>
  <c r="L2" i="12" l="1"/>
  <c r="L1" i="12"/>
  <c r="L66" i="62" l="1"/>
  <c r="L678" i="63" l="1"/>
  <c r="L677" i="63"/>
  <c r="J233" i="64"/>
  <c r="J231" i="64"/>
  <c r="J229" i="64"/>
  <c r="J228" i="64"/>
  <c r="G226" i="64"/>
  <c r="F226" i="64"/>
  <c r="C226" i="64"/>
  <c r="J230" i="64" l="1"/>
  <c r="J232" i="64" s="1"/>
  <c r="J234" i="64" s="1"/>
  <c r="I2" i="64" s="1"/>
  <c r="C21" i="15" s="1"/>
  <c r="L679" i="63"/>
  <c r="I234" i="64" l="1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103" i="61" l="1"/>
  <c r="J101" i="61"/>
  <c r="J99" i="61"/>
  <c r="J98" i="61"/>
  <c r="F96" i="61"/>
  <c r="C96" i="61"/>
  <c r="J100" i="61" l="1"/>
  <c r="J102" i="61" s="1"/>
  <c r="J104" i="61" s="1"/>
  <c r="I104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485" i="58" l="1"/>
  <c r="J1483" i="58"/>
  <c r="J1481" i="58"/>
  <c r="J1480" i="58"/>
  <c r="I1478" i="58"/>
  <c r="H1478" i="58"/>
  <c r="G1478" i="58"/>
  <c r="F1478" i="58"/>
  <c r="D1478" i="58"/>
  <c r="C1478" i="58"/>
  <c r="L666" i="58"/>
  <c r="L665" i="58"/>
  <c r="M3" i="58"/>
  <c r="N3" i="58" l="1"/>
  <c r="J1482" i="58"/>
  <c r="J1484" i="58" s="1"/>
  <c r="J1486" i="58" s="1"/>
  <c r="I1486" i="58" l="1"/>
  <c r="I2" i="58"/>
  <c r="C8" i="15" s="1"/>
  <c r="M66" i="57" l="1"/>
  <c r="M65" i="57"/>
  <c r="M67" i="57" l="1"/>
  <c r="L15" i="2"/>
  <c r="L16" i="2"/>
  <c r="L17" i="2"/>
  <c r="J338" i="57" l="1"/>
  <c r="J336" i="57"/>
  <c r="J334" i="57"/>
  <c r="J333" i="57"/>
  <c r="G331" i="57"/>
  <c r="F331" i="57"/>
  <c r="C331" i="57"/>
  <c r="J335" i="57" l="1"/>
  <c r="J337" i="57" s="1"/>
  <c r="J339" i="57" s="1"/>
  <c r="I339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J69" i="55"/>
  <c r="J67" i="55"/>
  <c r="J65" i="55"/>
  <c r="J64" i="55"/>
  <c r="G62" i="55"/>
  <c r="F62" i="55"/>
  <c r="C62" i="55"/>
  <c r="M1" i="56" l="1"/>
  <c r="J66" i="55"/>
  <c r="J68" i="55" s="1"/>
  <c r="J70" i="55" s="1"/>
  <c r="I70" i="55" s="1"/>
  <c r="I2" i="55" l="1"/>
  <c r="C9" i="15" s="1"/>
  <c r="I42" i="30" l="1"/>
  <c r="I44" i="30"/>
  <c r="I37" i="18" l="1"/>
  <c r="I39" i="18"/>
  <c r="L3" i="12" l="1"/>
  <c r="B17" i="15" l="1"/>
  <c r="B14" i="15"/>
  <c r="J464" i="54" l="1"/>
  <c r="J462" i="54"/>
  <c r="J460" i="54"/>
  <c r="J459" i="54"/>
  <c r="I457" i="54"/>
  <c r="H457" i="54"/>
  <c r="G457" i="54"/>
  <c r="F457" i="54"/>
  <c r="D457" i="54"/>
  <c r="C457" i="54"/>
  <c r="J461" i="54" l="1"/>
  <c r="J463" i="54" s="1"/>
  <c r="J465" i="54" s="1"/>
  <c r="I2" i="54" s="1"/>
  <c r="C5" i="15" s="1"/>
  <c r="L3" i="54"/>
  <c r="N3" i="54" s="1"/>
  <c r="I465" i="54" l="1"/>
  <c r="J199" i="35" l="1"/>
  <c r="J203" i="35"/>
  <c r="J201" i="35"/>
  <c r="J198" i="35"/>
  <c r="G196" i="35"/>
  <c r="F196" i="35"/>
  <c r="J200" i="35" l="1"/>
  <c r="J202" i="35" s="1"/>
  <c r="J204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196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21" i="2" l="1"/>
  <c r="I216" i="2"/>
  <c r="H216" i="2"/>
  <c r="G216" i="2"/>
  <c r="F216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31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6" i="32"/>
  <c r="J34" i="32"/>
  <c r="J32" i="32"/>
  <c r="F29" i="32"/>
  <c r="C29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84" i="12"/>
  <c r="J82" i="12"/>
  <c r="J80" i="12"/>
  <c r="J79" i="12"/>
  <c r="F77" i="12"/>
  <c r="C7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23" i="2"/>
  <c r="J219" i="2"/>
  <c r="J218" i="2"/>
  <c r="D216" i="2"/>
  <c r="C216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20" i="2"/>
  <c r="J222" i="2" s="1"/>
  <c r="J224" i="2" s="1"/>
  <c r="I224" i="2" s="1"/>
  <c r="J55" i="11"/>
  <c r="J57" i="11" s="1"/>
  <c r="J59" i="11" s="1"/>
  <c r="J59" i="34"/>
  <c r="I2" i="21"/>
  <c r="I59" i="21"/>
  <c r="J122" i="20"/>
  <c r="J124" i="20" s="1"/>
  <c r="J126" i="20" s="1"/>
  <c r="I2" i="20" s="1"/>
  <c r="J81" i="12"/>
  <c r="J83" i="12" s="1"/>
  <c r="J85" i="12" s="1"/>
  <c r="J25" i="25"/>
  <c r="I2" i="25" s="1"/>
  <c r="J77" i="33"/>
  <c r="J79" i="33" s="1"/>
  <c r="I2" i="33" s="1"/>
  <c r="J91" i="4"/>
  <c r="J93" i="4" s="1"/>
  <c r="J95" i="4" s="1"/>
  <c r="I2" i="4" s="1"/>
  <c r="J33" i="32"/>
  <c r="J35" i="32" s="1"/>
  <c r="J37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85" i="12"/>
  <c r="I126" i="20"/>
  <c r="I52" i="18"/>
  <c r="I95" i="4"/>
  <c r="I37" i="32"/>
  <c r="I2" i="32"/>
  <c r="I2" i="6"/>
  <c r="I2" i="17"/>
  <c r="I2" i="16"/>
  <c r="C15" i="15" s="1"/>
  <c r="I25" i="25"/>
  <c r="I204" i="35"/>
  <c r="I2" i="39"/>
  <c r="I164" i="39"/>
  <c r="J3" i="19" l="1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  <comment ref="J424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4671100.00
pembayaran taufik
TAUFIK HIDAYAT
0000
4,671,100.00
CR
434,658,953.71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4573016.00
Pembayaan Taufik
TAUFIK HIDAYAT
0000
4,573,016.00
CR
501,406,469.71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8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5302153.00
pembayaran taufik
TAUFIK HIDAYAT
0000
5,302,153.00
CR
506,626,980.53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  <comment ref="J207" authorId="0">
      <text>
        <r>
          <rPr>
            <b/>
            <sz val="9"/>
            <color indexed="81"/>
            <rFont val="Tahoma"/>
            <family val="2"/>
          </rPr>
          <t>27/10/18  TRANSFER IBNK INDRA MASTOTI TO ABDUL RAHMAN
  1.427.039,00  43.580.825,00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>04/11/18  TRANSFER IBNK INDRA MASTOTI TO ABDUL RAHMAN BAYAR INFICLO FROM065001002566506 TO400301000897500IBN
  345.101,00  2.835.968,00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  <comment ref="J1343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11822740.00
Inficlo Bandros
Tgl 15
TIKA KARTIKA SARI
0000
11,822,740.00
CR
387,237,573.71</t>
        </r>
      </text>
    </comment>
    <comment ref="J1349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3938639.00
Inficlo Bandros
TIKA KARTIKA SARI
0000
3,938,639.00
CR
391,176,212.71</t>
        </r>
      </text>
    </comment>
    <comment ref="J1355" authorId="0">
      <text>
        <r>
          <rPr>
            <b/>
            <sz val="9"/>
            <color indexed="81"/>
            <rFont val="Tahoma"/>
            <family val="2"/>
          </rPr>
          <t xml:space="preserve"> PEND
TRSF E-BANKING CR
1810/FTSCY/WS95011
5431476.00
Inficlo Bandros
TIKA KARTIKA SARI
0000
5,431,476.00
CR
402,321,666.71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62" authorId="0">
      <text>
        <r>
          <rPr>
            <b/>
            <sz val="9"/>
            <color indexed="81"/>
            <rFont val="Tahoma"/>
            <family val="2"/>
          </rPr>
          <t xml:space="preserve"> PEND
TRSF E-BANKING CR
1910/FTSCY/WS95011
4673202.00
Inficlo Bandros
TIKA KARTIKA SARI
0000
4,673,202.00
CR
407,622,986.71</t>
        </r>
      </text>
    </comment>
    <comment ref="J1369" authorId="0">
      <text>
        <r>
          <rPr>
            <b/>
            <sz val="9"/>
            <color indexed="81"/>
            <rFont val="Tahoma"/>
            <charset val="1"/>
          </rPr>
          <t xml:space="preserve"> PEND
TRSF E-BANKING CR
2110/FTSCY/WS95011
5326739.00
Inficlo Bandros
TIKA KARTIKA SARI
0000
5,326,739.00
CR
428,254,114.71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73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3541913.00
Inficlo Bandros
TIKA KARTIKA SARI
0000
3,541,913.00
CR
438,962,280.71</t>
        </r>
      </text>
    </comment>
    <comment ref="J1381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11106202.00
Inficlo Bandros
Tgl 22
TIKA KARTIKA SARI
0000
11,106,202.00
CR
455,283,010.71</t>
        </r>
      </text>
    </comment>
    <comment ref="J1387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4725352.00
Inficlo Bandros
TIKA KARTIKA SARI
0000
4,725,352.00
CR
460,008,362.71</t>
        </r>
      </text>
    </comment>
    <comment ref="J1396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3591440.00
Trekking Bandros
TIKA KARTIKA SARI
0000
3,591,440.00
CR
465,658,242.71</t>
        </r>
      </text>
    </comment>
    <comment ref="J1404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6538527.00
Inficlo Bandros
TIKA KARTIKA SARI
0000
6,538,527.00
CR
472,196,769.71</t>
        </r>
      </text>
    </comment>
    <comment ref="J1411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4537139.00
Inficlo Bandros
TIKA KARTIKA SARI
0000
4,537,139.00
CR
490,493,013.71</t>
        </r>
      </text>
    </comment>
    <comment ref="J1417" authorId="0">
      <text>
        <r>
          <rPr>
            <b/>
            <sz val="9"/>
            <color indexed="81"/>
            <rFont val="Tahoma"/>
            <charset val="1"/>
          </rPr>
          <t xml:space="preserve"> PEND
TRSF E-BANKING CR
3010/FTSCY/WS95011
3538938.00
Inficlo Bandros
Tgl 27
TIKA KARTIKA SARI
0000
3,538,938.00
CR
505,119,070.71</t>
        </r>
      </text>
    </comment>
    <comment ref="J1423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9551326.00
Inficlo 29 Okt
BANDROS
TIKA KARTIKA SARI
0000
9,551,326.00
CR
516,218,510.71</t>
        </r>
      </text>
    </comment>
    <comment ref="J1430" authorId="0">
      <text>
        <r>
          <rPr>
            <b/>
            <sz val="9"/>
            <color indexed="81"/>
            <rFont val="Tahoma"/>
            <family val="2"/>
          </rPr>
          <t xml:space="preserve"> PEND
TRSF E-BANKING CR
0111/FTSCY/WS95011
10084113.00
Inficlo Bandros
Tgl 30
TIKA KARTIKA SARI
0000
10,084,113.00
CR
467,252,830.53</t>
        </r>
      </text>
    </comment>
    <comment ref="J1437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7736138.00
Inficlo Bandros
Tgl 31
TIKA KARTIKA SARI
0000
7,736,138.00
CR
476,506,820.53</t>
        </r>
      </text>
    </comment>
    <comment ref="J1445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6789389.00
Inficlo Bandros
TIKA KARTIKA SARI
0000
6,789,389.00
CR
483,296,209.53</t>
        </r>
      </text>
    </comment>
    <comment ref="J1449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2913575.00
Inficlo Bandros
TIKA KARTIKA SARI
0000
2,913,575.00
CR
499,931,725.53</t>
        </r>
      </text>
    </comment>
    <comment ref="J1453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4797712.00
Inficlo Bandros
TIKA KARTIKA SARI
0000
4,797,712.00
CR
515,000,481.53</t>
        </r>
      </text>
    </comment>
    <comment ref="J1460" authorId="0">
      <text>
        <r>
          <rPr>
            <b/>
            <sz val="9"/>
            <color indexed="81"/>
            <rFont val="Tahoma"/>
            <family val="2"/>
          </rPr>
          <t xml:space="preserve"> PEND
TRSF E-BANKING CR
0611/FTSCY/WS95011
9623339.00
Inficlo Bandros
TIKA KARTIKA SARI
0000
9,623,339.00
CR
228,519,001.53</t>
        </r>
      </text>
    </comment>
    <comment ref="J1467" authorId="0">
      <text>
        <r>
          <rPr>
            <b/>
            <sz val="9"/>
            <color indexed="81"/>
            <rFont val="Tahoma"/>
            <family val="2"/>
          </rPr>
          <t>07/11/2018  MCM InhouseTrf CS-CS
Inficlo Bandros
DARI TIKA KARTIKA SARI
Inficlo Bandros
 0,00  7.110.426,00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  <comment ref="J293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9494189.00
Transfer BCL-INF
Reguler
WAHYUNI
0000
9,494,189.00
CR
420,927,337.71</t>
        </r>
      </text>
    </comment>
    <comment ref="J306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9449827.00
Transfer
INF-BCL Reguler
WAHYUNI
0000
9,449,827.00
CR
485,955,874.71</t>
        </r>
      </text>
    </comment>
    <comment ref="J318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11010479.00
Transfer
Inficlo-Blackelly
WAHYUNI
0000
11,010,479.00
CR
496,076,790.53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1130498.00
Transfer BCL-INF
Sale
WAHYUNI
0000
1,130,498.00
CR
422,057,835.71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709845.00
Transfer
INF-BCL Sale
WAHYUNI
0000
709,845.00
CR
491,202,858.71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941360.00
Transfer
INF-BCL Sale
WAHYUNI
0000
941,360.00
CR
497,018,150.53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 xml:space="preserve"> PEND
TRSF E-BANKING CR
10/19 95031
PELUNASAN KREDIT I
NFCL N BCLLY
YUAN PERDANA
0000
1,981,875.00
CR
409,810,699.71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10/24 95031
PELUNASAN KREDIT I
NFCL N BCLLY
YUAN PERDANA
0000
1,141,526.00
CR
461,149,888.71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10/27 95031
PELUNASAN KREDIT I
NFCL N BCLLY
YUAN PERDANA
0000
1,397,813.00
CR
476,506,047.71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10/31 95031
PELUNASAN KREDIT I
NFCL N BCLLY
YUAN PERDANA
0000
1,688,663.00
CR
518,782,862.71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<sst xmlns="http://schemas.openxmlformats.org/spreadsheetml/2006/main" count="2402" uniqueCount="227">
  <si>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</si>
  <si>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</si>
  <si>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</si>
  <si>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</si>
  <si>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</si>
  <si>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</si>
  <si>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</si>
  <si>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</si>
  <si>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</si>
  <si>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</si>
  <si>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</si>
  <si>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</si>
  <si>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</si>
  <si>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</si>
  <si>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</si>
  <si>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</si>
  <si>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</si>
  <si>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</si>
  <si>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</si>
  <si>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</si>
  <si>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</si>
  <si>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</si>
  <si>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</si>
  <si>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</si>
  <si>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</si>
  <si>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</si>
  <si>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</si>
  <si>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</si>
  <si>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</si>
  <si>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</si>
  <si>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</si>
  <si>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</si>
  <si>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</si>
  <si>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</si>
  <si>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</si>
  <si>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</si>
  <si>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</si>
  <si>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</si>
  <si>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</si>
  <si>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</si>
  <si>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</si>
  <si>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</si>
  <si>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</si>
  <si>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</si>
  <si>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</si>
  <si>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</si>
  <si>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</si>
  <si>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</si>
  <si>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</si>
  <si>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</si>
  <si>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</si>
  <si>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</si>
  <si>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</si>
  <si>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</si>
  <si>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</si>
  <si>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</si>
  <si>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</si>
  <si>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</si>
  <si>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</si>
  <si>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</si>
  <si>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</si>
  <si>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</si>
  <si>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</si>
  <si>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</si>
  <si>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</si>
  <si>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</si>
  <si>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</si>
  <si>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</si>
  <si>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</si>
  <si>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</si>
  <si>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</si>
  <si>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</si>
  <si>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</si>
  <si>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</si>
  <si>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</si>
  <si>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</si>
  <si>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</si>
  <si>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</si>
  <si>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</si>
  <si>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</si>
  <si>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</si>
  <si>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</si>
  <si>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</si>
  <si>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</si>
  <si>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</si>
  <si>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</si>
  <si>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</si>
  <si>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</si>
  <si>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</si>
  <si>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</si>
  <si>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</si>
  <si>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</si>
  <si>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</si>
  <si>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</si>
  <si>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</si>
  <si>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</si>
  <si>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</si>
  <si>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</si>
  <si>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</si>
  <si>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</si>
  <si>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</si>
  <si>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</si>
  <si>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</si>
  <si>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</si>
  <si>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</si>
  <si>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</si>
  <si>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</si>
  <si>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</si>
  <si>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</si>
  <si>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</si>
  <si>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</si>
  <si>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</si>
  <si>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</si>
  <si>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</si>
  <si>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</si>
  <si>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</si>
  <si>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</si>
  <si>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</si>
  <si>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</si>
  <si>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</si>
  <si>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</si>
  <si>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</si>
  <si>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</si>
  <si>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</si>
  <si>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</si>
  <si>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</si>
  <si>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</si>
  <si>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</si>
  <si>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</si>
  <si>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</si>
  <si>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</si>
  <si>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</si>
  <si>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</si>
  <si>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</si>
  <si>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</si>
  <si>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</si>
  <si>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</si>
  <si>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</si>
  <si>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</si>
  <si>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</si>
  <si>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</si>
  <si>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</si>
  <si>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</si>
  <si>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</si>
  <si>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</si>
  <si>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</si>
  <si>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</si>
  <si>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</si>
  <si>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</si>
  <si>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</si>
  <si>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</si>
  <si>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</si>
  <si>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</si>
  <si>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</si>
  <si>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</si>
  <si>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</si>
  <si>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</si>
  <si>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</si>
  <si>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</si>
  <si>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</si>
  <si>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</si>
  <si>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</si>
  <si>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</si>
  <si>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</si>
  <si>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</si>
  <si>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</si>
  <si>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</si>
  <si>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</si>
  <si>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</si>
  <si>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</si>
  <si>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</si>
  <si>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</si>
  <si>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</si>
  <si>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</si>
  <si>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</si>
  <si>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</si>
  <si>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</si>
  <si>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</si>
  <si>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</si>
  <si>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</si>
  <si>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</si>
  <si>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</si>
  <si>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</si>
  <si>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</si>
  <si>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</si>
  <si>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</si>
  <si>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</si>
  <si>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</si>
  <si>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</si>
  <si>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</si>
  <si>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</si>
  <si>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</si>
  <si>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</si>
  <si>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</si>
  <si>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</si>
  <si>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</si>
  <si>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</si>
  <si>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</si>
  <si>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</si>
  <si>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</si>
  <si>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</si>
  <si>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</si>
  <si>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</si>
  <si>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</si>
  <si>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</si>
  <si>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</si>
  <si>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</si>
  <si>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</si>
  <si>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</si>
  <si>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</si>
  <si>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</si>
  <si>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</si>
  <si>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</si>
  <si>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</si>
  <si>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</si>
  <si>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</si>
  <si>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</si>
  <si>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</si>
  <si>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</si>
  <si>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</si>
  <si>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</si>
  <si>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</si>
  <si>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</si>
  <si>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</si>
  <si>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</si>
  <si>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R18000021</t>
  </si>
  <si>
    <t>R18000022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</si>
</sst>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9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5" fontId="0" fillId="0" borderId="0" xfId="0" applyNumberFormat="1"/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65"/>
  <sheetViews>
    <sheetView zoomScaleNormal="100" workbookViewId="0">
      <pane ySplit="7" topLeftCell="A450" activePane="bottomLeft" state="frozen"/>
      <selection pane="bottomLeft" activeCell="B454" sqref="B454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06" t="s">
        <v>22</v>
      </c>
      <c r="G1" s="406"/>
      <c r="H1" s="406"/>
      <c r="I1" s="220" t="s">
        <v>20</v>
      </c>
      <c r="J1" s="218"/>
      <c r="L1" s="275">
        <f>SUM(D436:D448)</f>
        <v>5921916</v>
      </c>
      <c r="M1" s="238">
        <v>5921913</v>
      </c>
      <c r="N1" s="238">
        <f>L1-M1</f>
        <v>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06" t="s">
        <v>21</v>
      </c>
      <c r="G2" s="406"/>
      <c r="H2" s="406"/>
      <c r="I2" s="220">
        <f>J465*-1</f>
        <v>2476075</v>
      </c>
      <c r="J2" s="218"/>
      <c r="L2" s="276">
        <f>SUM(G436:G448)</f>
        <v>619763</v>
      </c>
      <c r="M2" s="238">
        <v>619763</v>
      </c>
      <c r="N2" s="238">
        <f>L2-M2</f>
        <v>0</v>
      </c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5302153</v>
      </c>
      <c r="M3" s="238">
        <f>M1-M2</f>
        <v>5302150</v>
      </c>
      <c r="N3" s="238">
        <f>L3+M3</f>
        <v>10604303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07" t="s">
        <v>60</v>
      </c>
      <c r="B5" s="407"/>
      <c r="C5" s="407"/>
      <c r="D5" s="407"/>
      <c r="E5" s="407"/>
      <c r="F5" s="407"/>
      <c r="G5" s="407"/>
      <c r="H5" s="407"/>
      <c r="I5" s="407"/>
      <c r="J5" s="407"/>
      <c r="L5" s="274"/>
      <c r="M5" s="238"/>
      <c r="N5" s="238"/>
      <c r="O5" s="238"/>
    </row>
    <row r="6" spans="1:15" x14ac:dyDescent="0.25">
      <c r="A6" s="408" t="s">
        <v>2</v>
      </c>
      <c r="B6" s="409" t="s">
        <v>3</v>
      </c>
      <c r="C6" s="409"/>
      <c r="D6" s="409"/>
      <c r="E6" s="409"/>
      <c r="F6" s="409"/>
      <c r="G6" s="409"/>
      <c r="H6" s="409" t="s">
        <v>4</v>
      </c>
      <c r="I6" s="410" t="s">
        <v>5</v>
      </c>
      <c r="J6" s="411" t="s">
        <v>6</v>
      </c>
    </row>
    <row r="7" spans="1:15" x14ac:dyDescent="0.25">
      <c r="A7" s="408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09"/>
      <c r="I7" s="410"/>
      <c r="J7" s="411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41">
        <v>43388</v>
      </c>
      <c r="B414" s="242">
        <v>180177328</v>
      </c>
      <c r="C414" s="106">
        <v>14</v>
      </c>
      <c r="D414" s="246">
        <v>1304975</v>
      </c>
      <c r="E414" s="244">
        <v>180045732</v>
      </c>
      <c r="F414" s="247">
        <v>2</v>
      </c>
      <c r="G414" s="246">
        <v>308088</v>
      </c>
      <c r="H414" s="244"/>
      <c r="I414" s="245"/>
      <c r="J414" s="246"/>
    </row>
    <row r="415" spans="1:10" ht="15.75" customHeight="1" x14ac:dyDescent="0.25">
      <c r="A415" s="241">
        <v>43388</v>
      </c>
      <c r="B415" s="242">
        <v>180177370</v>
      </c>
      <c r="C415" s="106">
        <v>7</v>
      </c>
      <c r="D415" s="246">
        <v>629650</v>
      </c>
      <c r="E415" s="244"/>
      <c r="F415" s="247"/>
      <c r="G415" s="246"/>
      <c r="H415" s="244"/>
      <c r="I415" s="245"/>
      <c r="J415" s="246"/>
    </row>
    <row r="416" spans="1:10" ht="15.75" customHeight="1" x14ac:dyDescent="0.25">
      <c r="A416" s="241">
        <v>43389</v>
      </c>
      <c r="B416" s="242">
        <v>180177411</v>
      </c>
      <c r="C416" s="106">
        <v>4</v>
      </c>
      <c r="D416" s="246">
        <v>377563</v>
      </c>
      <c r="E416" s="244">
        <v>180045749</v>
      </c>
      <c r="F416" s="247">
        <v>1</v>
      </c>
      <c r="G416" s="246">
        <v>105788</v>
      </c>
      <c r="H416" s="244"/>
      <c r="I416" s="245"/>
      <c r="J416" s="246"/>
    </row>
    <row r="417" spans="1:10" ht="15.75" customHeight="1" x14ac:dyDescent="0.25">
      <c r="A417" s="241">
        <v>43390</v>
      </c>
      <c r="B417" s="242">
        <v>180177474</v>
      </c>
      <c r="C417" s="106">
        <v>9</v>
      </c>
      <c r="D417" s="246">
        <v>784525</v>
      </c>
      <c r="E417" s="244">
        <v>180045761</v>
      </c>
      <c r="F417" s="247">
        <v>1</v>
      </c>
      <c r="G417" s="246">
        <v>43575</v>
      </c>
      <c r="H417" s="244"/>
      <c r="I417" s="245"/>
      <c r="J417" s="246"/>
    </row>
    <row r="418" spans="1:10" ht="15.75" customHeight="1" x14ac:dyDescent="0.25">
      <c r="A418" s="241">
        <v>43390</v>
      </c>
      <c r="B418" s="242">
        <v>180177511</v>
      </c>
      <c r="C418" s="106">
        <v>2</v>
      </c>
      <c r="D418" s="246">
        <v>212450</v>
      </c>
      <c r="E418" s="244"/>
      <c r="F418" s="247"/>
      <c r="G418" s="246"/>
      <c r="H418" s="244"/>
      <c r="I418" s="245"/>
      <c r="J418" s="246"/>
    </row>
    <row r="419" spans="1:10" ht="15.75" customHeight="1" x14ac:dyDescent="0.25">
      <c r="A419" s="241">
        <v>43391</v>
      </c>
      <c r="B419" s="242">
        <v>180177575</v>
      </c>
      <c r="C419" s="106">
        <v>6</v>
      </c>
      <c r="D419" s="246">
        <v>476875</v>
      </c>
      <c r="E419" s="244">
        <v>180045773</v>
      </c>
      <c r="F419" s="247">
        <v>1</v>
      </c>
      <c r="G419" s="246">
        <v>40075</v>
      </c>
      <c r="H419" s="244"/>
      <c r="I419" s="245"/>
      <c r="J419" s="246"/>
    </row>
    <row r="420" spans="1:10" ht="15.75" customHeight="1" x14ac:dyDescent="0.25">
      <c r="A420" s="241">
        <v>43391</v>
      </c>
      <c r="B420" s="242">
        <v>180177600</v>
      </c>
      <c r="C420" s="106">
        <v>1</v>
      </c>
      <c r="D420" s="246">
        <v>126000</v>
      </c>
      <c r="E420" s="244"/>
      <c r="F420" s="247"/>
      <c r="G420" s="246"/>
      <c r="H420" s="244"/>
      <c r="I420" s="245"/>
      <c r="J420" s="246"/>
    </row>
    <row r="421" spans="1:10" ht="15.75" customHeight="1" x14ac:dyDescent="0.25">
      <c r="A421" s="241">
        <v>43392</v>
      </c>
      <c r="B421" s="242">
        <v>180177643</v>
      </c>
      <c r="C421" s="106">
        <v>13</v>
      </c>
      <c r="D421" s="246">
        <v>1265688</v>
      </c>
      <c r="E421" s="244">
        <v>180045791</v>
      </c>
      <c r="F421" s="247">
        <v>4</v>
      </c>
      <c r="G421" s="246">
        <v>395588</v>
      </c>
      <c r="H421" s="244"/>
      <c r="I421" s="245"/>
      <c r="J421" s="246"/>
    </row>
    <row r="422" spans="1:10" ht="15.75" customHeight="1" x14ac:dyDescent="0.25">
      <c r="A422" s="241">
        <v>43392</v>
      </c>
      <c r="B422" s="242">
        <v>180177666</v>
      </c>
      <c r="C422" s="106">
        <v>2</v>
      </c>
      <c r="D422" s="246">
        <v>193025</v>
      </c>
      <c r="E422" s="244"/>
      <c r="F422" s="247"/>
      <c r="G422" s="246"/>
      <c r="H422" s="244"/>
      <c r="I422" s="245"/>
      <c r="J422" s="246"/>
    </row>
    <row r="423" spans="1:10" ht="15.75" customHeight="1" x14ac:dyDescent="0.25">
      <c r="A423" s="241">
        <v>43393</v>
      </c>
      <c r="B423" s="242">
        <v>180177716</v>
      </c>
      <c r="C423" s="106">
        <v>2</v>
      </c>
      <c r="D423" s="246">
        <v>165638</v>
      </c>
      <c r="E423" s="244">
        <v>180045802</v>
      </c>
      <c r="F423" s="247">
        <v>2</v>
      </c>
      <c r="G423" s="246">
        <v>184625</v>
      </c>
      <c r="H423" s="244"/>
      <c r="I423" s="245"/>
      <c r="J423" s="246"/>
    </row>
    <row r="424" spans="1:10" ht="15.75" customHeight="1" x14ac:dyDescent="0.25">
      <c r="A424" s="241">
        <v>43393</v>
      </c>
      <c r="B424" s="242">
        <v>180177734</v>
      </c>
      <c r="C424" s="106">
        <v>2</v>
      </c>
      <c r="D424" s="246">
        <v>212450</v>
      </c>
      <c r="E424" s="244"/>
      <c r="F424" s="247"/>
      <c r="G424" s="246"/>
      <c r="H424" s="244"/>
      <c r="I424" s="245">
        <v>4671100</v>
      </c>
      <c r="J424" s="246" t="s">
        <v>17</v>
      </c>
    </row>
    <row r="425" spans="1:10" ht="15.75" customHeight="1" x14ac:dyDescent="0.25">
      <c r="A425" s="241">
        <v>43395</v>
      </c>
      <c r="B425" s="242">
        <v>180177833</v>
      </c>
      <c r="C425" s="106">
        <v>7</v>
      </c>
      <c r="D425" s="246">
        <v>580213</v>
      </c>
      <c r="E425" s="244">
        <v>180045837</v>
      </c>
      <c r="F425" s="247">
        <v>4</v>
      </c>
      <c r="G425" s="246">
        <v>437238</v>
      </c>
      <c r="H425" s="244"/>
      <c r="I425" s="245"/>
      <c r="J425" s="246"/>
    </row>
    <row r="426" spans="1:10" ht="15.75" customHeight="1" x14ac:dyDescent="0.25">
      <c r="A426" s="241">
        <v>43395</v>
      </c>
      <c r="B426" s="242">
        <v>180177867</v>
      </c>
      <c r="C426" s="106">
        <v>3</v>
      </c>
      <c r="D426" s="246">
        <v>273175</v>
      </c>
      <c r="E426" s="244"/>
      <c r="F426" s="247"/>
      <c r="G426" s="246"/>
      <c r="H426" s="244"/>
      <c r="I426" s="245"/>
      <c r="J426" s="246"/>
    </row>
    <row r="427" spans="1:10" ht="15.75" customHeight="1" x14ac:dyDescent="0.25">
      <c r="A427" s="241">
        <v>43396</v>
      </c>
      <c r="B427" s="242">
        <v>180177922</v>
      </c>
      <c r="C427" s="106">
        <v>7</v>
      </c>
      <c r="D427" s="246">
        <v>659488</v>
      </c>
      <c r="E427" s="244">
        <v>180045850</v>
      </c>
      <c r="F427" s="247">
        <v>1</v>
      </c>
      <c r="G427" s="246">
        <v>128625</v>
      </c>
      <c r="H427" s="244"/>
      <c r="I427" s="245"/>
      <c r="J427" s="246"/>
    </row>
    <row r="428" spans="1:10" ht="15.75" customHeight="1" x14ac:dyDescent="0.25">
      <c r="A428" s="241">
        <v>43396</v>
      </c>
      <c r="B428" s="242">
        <v>180177953</v>
      </c>
      <c r="C428" s="106">
        <v>4</v>
      </c>
      <c r="D428" s="246">
        <v>379488</v>
      </c>
      <c r="E428" s="244"/>
      <c r="F428" s="247"/>
      <c r="G428" s="246"/>
      <c r="H428" s="244"/>
      <c r="I428" s="245"/>
      <c r="J428" s="246"/>
    </row>
    <row r="429" spans="1:10" ht="15.75" customHeight="1" x14ac:dyDescent="0.25">
      <c r="A429" s="241">
        <v>43397</v>
      </c>
      <c r="B429" s="242">
        <v>180177996</v>
      </c>
      <c r="C429" s="106">
        <v>10</v>
      </c>
      <c r="D429" s="246">
        <v>1009400</v>
      </c>
      <c r="E429" s="244"/>
      <c r="F429" s="247"/>
      <c r="G429" s="246"/>
      <c r="H429" s="244"/>
      <c r="I429" s="245"/>
      <c r="J429" s="246"/>
    </row>
    <row r="430" spans="1:10" ht="15.75" customHeight="1" x14ac:dyDescent="0.25">
      <c r="A430" s="241">
        <v>43397</v>
      </c>
      <c r="B430" s="242">
        <v>180178022</v>
      </c>
      <c r="C430" s="106">
        <v>2</v>
      </c>
      <c r="D430" s="246">
        <v>175438</v>
      </c>
      <c r="E430" s="244"/>
      <c r="F430" s="247"/>
      <c r="G430" s="246"/>
      <c r="H430" s="244"/>
      <c r="I430" s="245"/>
      <c r="J430" s="246"/>
    </row>
    <row r="431" spans="1:10" ht="15.75" customHeight="1" x14ac:dyDescent="0.25">
      <c r="A431" s="241">
        <v>43398</v>
      </c>
      <c r="B431" s="242">
        <v>180178057</v>
      </c>
      <c r="C431" s="106">
        <v>5</v>
      </c>
      <c r="D431" s="246">
        <v>514238</v>
      </c>
      <c r="E431" s="244">
        <v>180045883</v>
      </c>
      <c r="F431" s="247">
        <v>1</v>
      </c>
      <c r="G431" s="246">
        <v>92050</v>
      </c>
      <c r="H431" s="244"/>
      <c r="I431" s="245"/>
      <c r="J431" s="246"/>
    </row>
    <row r="432" spans="1:10" ht="15.75" customHeight="1" x14ac:dyDescent="0.25">
      <c r="A432" s="241">
        <v>43398</v>
      </c>
      <c r="B432" s="242">
        <v>180178083</v>
      </c>
      <c r="C432" s="106">
        <v>2</v>
      </c>
      <c r="D432" s="246">
        <v>210000</v>
      </c>
      <c r="E432" s="244"/>
      <c r="F432" s="247"/>
      <c r="G432" s="246"/>
      <c r="H432" s="244"/>
      <c r="I432" s="245"/>
      <c r="J432" s="246"/>
    </row>
    <row r="433" spans="1:13" ht="15.75" customHeight="1" x14ac:dyDescent="0.25">
      <c r="A433" s="241">
        <v>43399</v>
      </c>
      <c r="B433" s="242">
        <v>180178126</v>
      </c>
      <c r="C433" s="106">
        <v>9</v>
      </c>
      <c r="D433" s="246">
        <v>955413</v>
      </c>
      <c r="E433" s="244"/>
      <c r="F433" s="247"/>
      <c r="G433" s="246"/>
      <c r="H433" s="244"/>
      <c r="I433" s="245"/>
      <c r="J433" s="246"/>
      <c r="M433" s="238">
        <f>SUM(D389:D442)</f>
        <v>28597465</v>
      </c>
    </row>
    <row r="434" spans="1:13" ht="15.75" customHeight="1" x14ac:dyDescent="0.25">
      <c r="A434" s="241">
        <v>43399</v>
      </c>
      <c r="B434" s="242">
        <v>180178155</v>
      </c>
      <c r="C434" s="106">
        <v>2</v>
      </c>
      <c r="D434" s="246">
        <v>209738</v>
      </c>
      <c r="E434" s="244"/>
      <c r="F434" s="247"/>
      <c r="G434" s="246"/>
      <c r="H434" s="244"/>
      <c r="I434" s="245"/>
      <c r="J434" s="246"/>
      <c r="M434" s="238">
        <f>SUM(G389:G442)</f>
        <v>4088616</v>
      </c>
    </row>
    <row r="435" spans="1:13" ht="15.75" customHeight="1" x14ac:dyDescent="0.25">
      <c r="A435" s="241">
        <v>43400</v>
      </c>
      <c r="B435" s="242">
        <v>180178183</v>
      </c>
      <c r="C435" s="106">
        <v>4</v>
      </c>
      <c r="D435" s="246">
        <v>386488</v>
      </c>
      <c r="E435" s="244">
        <v>180045911</v>
      </c>
      <c r="F435" s="247">
        <v>1</v>
      </c>
      <c r="G435" s="246">
        <v>122150</v>
      </c>
      <c r="H435" s="244"/>
      <c r="I435" s="245">
        <v>4573016</v>
      </c>
      <c r="J435" s="246" t="s">
        <v>17</v>
      </c>
      <c r="M435" s="238">
        <f>M433-M434</f>
        <v>24508849</v>
      </c>
    </row>
    <row r="436" spans="1:13" ht="15.75" customHeight="1" x14ac:dyDescent="0.25">
      <c r="A436" s="241">
        <v>43402</v>
      </c>
      <c r="B436" s="242">
        <v>180178312</v>
      </c>
      <c r="C436" s="106">
        <v>4</v>
      </c>
      <c r="D436" s="246">
        <v>361025</v>
      </c>
      <c r="E436" s="244">
        <v>180045936</v>
      </c>
      <c r="F436" s="247">
        <v>1</v>
      </c>
      <c r="G436" s="246">
        <v>91438</v>
      </c>
      <c r="H436" s="244"/>
      <c r="I436" s="245"/>
      <c r="J436" s="246"/>
    </row>
    <row r="437" spans="1:13" ht="15.75" customHeight="1" x14ac:dyDescent="0.25">
      <c r="A437" s="241">
        <v>43402</v>
      </c>
      <c r="B437" s="242">
        <v>180178342</v>
      </c>
      <c r="C437" s="106">
        <v>4</v>
      </c>
      <c r="D437" s="246">
        <v>404250</v>
      </c>
      <c r="E437" s="244"/>
      <c r="F437" s="247"/>
      <c r="G437" s="246"/>
      <c r="H437" s="244"/>
      <c r="I437" s="245"/>
      <c r="J437" s="246"/>
    </row>
    <row r="438" spans="1:13" ht="15.75" customHeight="1" x14ac:dyDescent="0.25">
      <c r="A438" s="241">
        <v>43403</v>
      </c>
      <c r="B438" s="242">
        <v>180178383</v>
      </c>
      <c r="C438" s="106">
        <v>6</v>
      </c>
      <c r="D438" s="246">
        <v>546263</v>
      </c>
      <c r="E438" s="244">
        <v>180045945</v>
      </c>
      <c r="F438" s="247">
        <v>1</v>
      </c>
      <c r="G438" s="246">
        <v>110600</v>
      </c>
      <c r="H438" s="244"/>
      <c r="I438" s="245"/>
      <c r="J438" s="246"/>
    </row>
    <row r="439" spans="1:13" ht="15.75" customHeight="1" x14ac:dyDescent="0.25">
      <c r="A439" s="241">
        <v>43403</v>
      </c>
      <c r="B439" s="242">
        <v>180178389</v>
      </c>
      <c r="C439" s="106">
        <v>1</v>
      </c>
      <c r="D439" s="246">
        <v>110075</v>
      </c>
      <c r="E439" s="244"/>
      <c r="F439" s="247"/>
      <c r="G439" s="246"/>
      <c r="H439" s="244"/>
      <c r="I439" s="245"/>
      <c r="J439" s="246"/>
    </row>
    <row r="440" spans="1:13" ht="15.75" customHeight="1" x14ac:dyDescent="0.25">
      <c r="A440" s="241">
        <v>43403</v>
      </c>
      <c r="B440" s="242">
        <v>180178420</v>
      </c>
      <c r="C440" s="106">
        <v>4</v>
      </c>
      <c r="D440" s="246">
        <v>456050</v>
      </c>
      <c r="E440" s="244"/>
      <c r="F440" s="247"/>
      <c r="G440" s="246"/>
      <c r="H440" s="244"/>
      <c r="I440" s="245"/>
      <c r="J440" s="246"/>
    </row>
    <row r="441" spans="1:13" ht="15.75" customHeight="1" x14ac:dyDescent="0.25">
      <c r="A441" s="241">
        <v>43404</v>
      </c>
      <c r="B441" s="242">
        <v>180178461</v>
      </c>
      <c r="C441" s="106">
        <v>14</v>
      </c>
      <c r="D441" s="246">
        <v>1252825</v>
      </c>
      <c r="E441" s="244">
        <v>180045964</v>
      </c>
      <c r="F441" s="247">
        <v>1</v>
      </c>
      <c r="G441" s="246">
        <v>190050</v>
      </c>
      <c r="H441" s="244"/>
      <c r="I441" s="245"/>
      <c r="J441" s="246"/>
    </row>
    <row r="442" spans="1:13" ht="15.75" customHeight="1" x14ac:dyDescent="0.25">
      <c r="A442" s="241">
        <v>43404</v>
      </c>
      <c r="B442" s="242">
        <v>180178497</v>
      </c>
      <c r="C442" s="106">
        <v>6</v>
      </c>
      <c r="D442" s="246">
        <v>649688</v>
      </c>
      <c r="E442" s="244"/>
      <c r="F442" s="247"/>
      <c r="G442" s="246"/>
      <c r="H442" s="244"/>
      <c r="I442" s="245"/>
      <c r="J442" s="246"/>
    </row>
    <row r="443" spans="1:13" ht="15.75" customHeight="1" x14ac:dyDescent="0.25">
      <c r="A443" s="241">
        <v>43405</v>
      </c>
      <c r="B443" s="242">
        <v>180178530</v>
      </c>
      <c r="C443" s="106">
        <v>5</v>
      </c>
      <c r="D443" s="246">
        <v>446513</v>
      </c>
      <c r="E443" s="244">
        <v>180045976</v>
      </c>
      <c r="F443" s="247">
        <v>1</v>
      </c>
      <c r="G443" s="246">
        <v>92050</v>
      </c>
      <c r="H443" s="244"/>
      <c r="I443" s="245"/>
      <c r="J443" s="246"/>
    </row>
    <row r="444" spans="1:13" ht="15.75" customHeight="1" x14ac:dyDescent="0.25">
      <c r="A444" s="241">
        <v>43405</v>
      </c>
      <c r="B444" s="242">
        <v>180178561</v>
      </c>
      <c r="C444" s="106">
        <v>6</v>
      </c>
      <c r="D444" s="246">
        <v>600338</v>
      </c>
      <c r="E444" s="244"/>
      <c r="F444" s="247"/>
      <c r="G444" s="246"/>
      <c r="H444" s="244"/>
      <c r="I444" s="245"/>
      <c r="J444" s="246"/>
    </row>
    <row r="445" spans="1:13" ht="15.75" customHeight="1" x14ac:dyDescent="0.25">
      <c r="A445" s="241">
        <v>43406</v>
      </c>
      <c r="B445" s="242">
        <v>180178612</v>
      </c>
      <c r="C445" s="106">
        <v>7</v>
      </c>
      <c r="D445" s="246">
        <v>718113</v>
      </c>
      <c r="E445" s="244"/>
      <c r="F445" s="247"/>
      <c r="G445" s="246"/>
      <c r="H445" s="244"/>
      <c r="I445" s="245"/>
      <c r="J445" s="246"/>
    </row>
    <row r="446" spans="1:13" ht="15.75" customHeight="1" x14ac:dyDescent="0.25">
      <c r="A446" s="241">
        <v>43406</v>
      </c>
      <c r="B446" s="242">
        <v>180178627</v>
      </c>
      <c r="C446" s="106">
        <v>1</v>
      </c>
      <c r="D446" s="246">
        <v>142188</v>
      </c>
      <c r="E446" s="244"/>
      <c r="F446" s="247"/>
      <c r="G446" s="246"/>
      <c r="H446" s="244"/>
      <c r="I446" s="245"/>
      <c r="J446" s="246"/>
    </row>
    <row r="447" spans="1:13" ht="15.75" customHeight="1" x14ac:dyDescent="0.25">
      <c r="A447" s="241">
        <v>43407</v>
      </c>
      <c r="B447" s="242">
        <v>180178677</v>
      </c>
      <c r="C447" s="106">
        <v>1</v>
      </c>
      <c r="D447" s="246">
        <v>88200</v>
      </c>
      <c r="E447" s="244">
        <v>180045997</v>
      </c>
      <c r="F447" s="247">
        <v>1</v>
      </c>
      <c r="G447" s="246">
        <v>135625</v>
      </c>
      <c r="H447" s="244"/>
      <c r="I447" s="245"/>
      <c r="J447" s="246"/>
    </row>
    <row r="448" spans="1:13" ht="15.75" customHeight="1" x14ac:dyDescent="0.25">
      <c r="A448" s="241">
        <v>43407</v>
      </c>
      <c r="B448" s="242">
        <v>180178690</v>
      </c>
      <c r="C448" s="106">
        <v>2</v>
      </c>
      <c r="D448" s="246">
        <v>146388</v>
      </c>
      <c r="E448" s="244"/>
      <c r="F448" s="247"/>
      <c r="G448" s="246"/>
      <c r="H448" s="244"/>
      <c r="I448" s="245">
        <v>5302153</v>
      </c>
      <c r="J448" s="246" t="s">
        <v>17</v>
      </c>
    </row>
    <row r="449" spans="1:10" ht="15.75" customHeight="1" x14ac:dyDescent="0.25">
      <c r="A449" s="210">
        <v>43409</v>
      </c>
      <c r="B449" s="115">
        <v>180178806</v>
      </c>
      <c r="C449" s="306">
        <v>7</v>
      </c>
      <c r="D449" s="117">
        <v>617050</v>
      </c>
      <c r="E449" s="118"/>
      <c r="F449" s="120"/>
      <c r="G449" s="117"/>
      <c r="H449" s="118"/>
      <c r="I449" s="213"/>
      <c r="J449" s="117"/>
    </row>
    <row r="450" spans="1:10" ht="15.75" customHeight="1" x14ac:dyDescent="0.25">
      <c r="A450" s="210">
        <v>43409</v>
      </c>
      <c r="B450" s="115">
        <v>180178851</v>
      </c>
      <c r="C450" s="306">
        <v>4</v>
      </c>
      <c r="D450" s="117">
        <v>445900</v>
      </c>
      <c r="E450" s="118"/>
      <c r="F450" s="120"/>
      <c r="G450" s="117"/>
      <c r="H450" s="118"/>
      <c r="I450" s="213"/>
      <c r="J450" s="117"/>
    </row>
    <row r="451" spans="1:10" ht="15.75" customHeight="1" x14ac:dyDescent="0.25">
      <c r="A451" s="210">
        <v>43410</v>
      </c>
      <c r="B451" s="115">
        <v>180178907</v>
      </c>
      <c r="C451" s="306">
        <v>9</v>
      </c>
      <c r="D451" s="117">
        <v>844988</v>
      </c>
      <c r="E451" s="118">
        <v>180046040</v>
      </c>
      <c r="F451" s="120">
        <v>1</v>
      </c>
      <c r="G451" s="117">
        <v>115063</v>
      </c>
      <c r="H451" s="118"/>
      <c r="I451" s="213"/>
      <c r="J451" s="117"/>
    </row>
    <row r="452" spans="1:10" ht="15.75" customHeight="1" x14ac:dyDescent="0.25">
      <c r="A452" s="210">
        <v>43410</v>
      </c>
      <c r="B452" s="115">
        <v>180178939</v>
      </c>
      <c r="C452" s="306">
        <v>3</v>
      </c>
      <c r="D452" s="117">
        <v>326200</v>
      </c>
      <c r="E452" s="118"/>
      <c r="F452" s="120"/>
      <c r="G452" s="117"/>
      <c r="H452" s="118"/>
      <c r="I452" s="213"/>
      <c r="J452" s="117"/>
    </row>
    <row r="453" spans="1:10" ht="15.75" customHeight="1" x14ac:dyDescent="0.25">
      <c r="A453" s="210">
        <v>43411</v>
      </c>
      <c r="B453" s="115">
        <v>180790001</v>
      </c>
      <c r="C453" s="306">
        <v>3</v>
      </c>
      <c r="D453" s="117">
        <v>269850</v>
      </c>
      <c r="E453" s="118"/>
      <c r="F453" s="120"/>
      <c r="G453" s="117"/>
      <c r="H453" s="118"/>
      <c r="I453" s="213"/>
      <c r="J453" s="117"/>
    </row>
    <row r="454" spans="1:10" ht="15.75" customHeight="1" x14ac:dyDescent="0.25">
      <c r="A454" s="210">
        <v>43411</v>
      </c>
      <c r="B454" s="115">
        <v>180179029</v>
      </c>
      <c r="C454" s="306">
        <v>1</v>
      </c>
      <c r="D454" s="117">
        <v>87150</v>
      </c>
      <c r="E454" s="118"/>
      <c r="F454" s="120"/>
      <c r="G454" s="117"/>
      <c r="H454" s="118"/>
      <c r="I454" s="213"/>
      <c r="J454" s="117"/>
    </row>
    <row r="455" spans="1:10" ht="15.75" customHeight="1" x14ac:dyDescent="0.25">
      <c r="A455" s="210"/>
      <c r="B455" s="115"/>
      <c r="C455" s="306"/>
      <c r="D455" s="117"/>
      <c r="E455" s="118"/>
      <c r="F455" s="120"/>
      <c r="G455" s="117"/>
      <c r="H455" s="118"/>
      <c r="I455" s="213"/>
      <c r="J455" s="117"/>
    </row>
    <row r="456" spans="1:10" x14ac:dyDescent="0.25">
      <c r="A456" s="235"/>
      <c r="B456" s="234"/>
      <c r="C456" s="12"/>
      <c r="D456" s="236"/>
      <c r="E456" s="237"/>
      <c r="F456" s="240"/>
      <c r="G456" s="236"/>
      <c r="H456" s="237"/>
      <c r="I456" s="239"/>
      <c r="J456" s="236"/>
    </row>
    <row r="457" spans="1:10" x14ac:dyDescent="0.25">
      <c r="A457" s="235"/>
      <c r="B457" s="223" t="s">
        <v>11</v>
      </c>
      <c r="C457" s="229">
        <f>SUM(C8:C456)</f>
        <v>4132</v>
      </c>
      <c r="D457" s="224">
        <f>SUM(D8:D456)</f>
        <v>428300098</v>
      </c>
      <c r="E457" s="223" t="s">
        <v>11</v>
      </c>
      <c r="F457" s="232">
        <f>SUM(F8:F456)</f>
        <v>552</v>
      </c>
      <c r="G457" s="224">
        <f>SUM(G8:G456)</f>
        <v>60532804</v>
      </c>
      <c r="H457" s="232">
        <f>SUM(H8:H456)</f>
        <v>0</v>
      </c>
      <c r="I457" s="232">
        <f>SUM(I8:I456)</f>
        <v>365291219</v>
      </c>
      <c r="J457" s="5"/>
    </row>
    <row r="458" spans="1:10" x14ac:dyDescent="0.25">
      <c r="A458" s="235"/>
      <c r="B458" s="223"/>
      <c r="C458" s="229"/>
      <c r="D458" s="224"/>
      <c r="E458" s="223"/>
      <c r="F458" s="232"/>
      <c r="G458" s="224"/>
      <c r="H458" s="232"/>
      <c r="I458" s="232"/>
      <c r="J458" s="5"/>
    </row>
    <row r="459" spans="1:10" x14ac:dyDescent="0.25">
      <c r="A459" s="225"/>
      <c r="B459" s="226"/>
      <c r="C459" s="12"/>
      <c r="D459" s="236"/>
      <c r="E459" s="223"/>
      <c r="F459" s="240"/>
      <c r="G459" s="412" t="s">
        <v>12</v>
      </c>
      <c r="H459" s="412"/>
      <c r="I459" s="239"/>
      <c r="J459" s="227">
        <f>SUM(D8:D456)</f>
        <v>428300098</v>
      </c>
    </row>
    <row r="460" spans="1:10" x14ac:dyDescent="0.25">
      <c r="A460" s="235"/>
      <c r="B460" s="234"/>
      <c r="C460" s="12"/>
      <c r="D460" s="236"/>
      <c r="E460" s="237"/>
      <c r="F460" s="240"/>
      <c r="G460" s="412" t="s">
        <v>13</v>
      </c>
      <c r="H460" s="412"/>
      <c r="I460" s="239"/>
      <c r="J460" s="227">
        <f>SUM(G8:G456)</f>
        <v>60532804</v>
      </c>
    </row>
    <row r="461" spans="1:10" x14ac:dyDescent="0.25">
      <c r="A461" s="228"/>
      <c r="B461" s="237"/>
      <c r="C461" s="12"/>
      <c r="D461" s="236"/>
      <c r="E461" s="237"/>
      <c r="F461" s="240"/>
      <c r="G461" s="412" t="s">
        <v>14</v>
      </c>
      <c r="H461" s="412"/>
      <c r="I461" s="41"/>
      <c r="J461" s="229">
        <f>J459-J460</f>
        <v>367767294</v>
      </c>
    </row>
    <row r="462" spans="1:10" x14ac:dyDescent="0.25">
      <c r="A462" s="235"/>
      <c r="B462" s="230"/>
      <c r="C462" s="12"/>
      <c r="D462" s="231"/>
      <c r="E462" s="237"/>
      <c r="F462" s="240"/>
      <c r="G462" s="412" t="s">
        <v>15</v>
      </c>
      <c r="H462" s="412"/>
      <c r="I462" s="239"/>
      <c r="J462" s="227">
        <f>SUM(H8:H456)</f>
        <v>0</v>
      </c>
    </row>
    <row r="463" spans="1:10" x14ac:dyDescent="0.25">
      <c r="A463" s="235"/>
      <c r="B463" s="230"/>
      <c r="C463" s="12"/>
      <c r="D463" s="231"/>
      <c r="E463" s="237"/>
      <c r="F463" s="240"/>
      <c r="G463" s="412" t="s">
        <v>16</v>
      </c>
      <c r="H463" s="412"/>
      <c r="I463" s="239"/>
      <c r="J463" s="227">
        <f>J461+J462</f>
        <v>367767294</v>
      </c>
    </row>
    <row r="464" spans="1:10" x14ac:dyDescent="0.25">
      <c r="A464" s="235"/>
      <c r="B464" s="230"/>
      <c r="C464" s="12"/>
      <c r="D464" s="231"/>
      <c r="E464" s="237"/>
      <c r="F464" s="240"/>
      <c r="G464" s="412" t="s">
        <v>5</v>
      </c>
      <c r="H464" s="412"/>
      <c r="I464" s="239"/>
      <c r="J464" s="227">
        <f>SUM(I8:I456)</f>
        <v>365291219</v>
      </c>
    </row>
    <row r="465" spans="1:10" x14ac:dyDescent="0.25">
      <c r="A465" s="235"/>
      <c r="B465" s="230"/>
      <c r="C465" s="12"/>
      <c r="D465" s="231"/>
      <c r="E465" s="237"/>
      <c r="F465" s="240"/>
      <c r="G465" s="412" t="s">
        <v>32</v>
      </c>
      <c r="H465" s="412"/>
      <c r="I465" s="240" t="str">
        <f>IF(J465&gt;0,"SALDO",IF(J465&lt;0,"PIUTANG",IF(J465=0,"LUNAS")))</f>
        <v>PIUTANG</v>
      </c>
      <c r="J465" s="227">
        <f>J464-J463</f>
        <v>-2476075</v>
      </c>
    </row>
  </sheetData>
  <mergeCells count="15">
    <mergeCell ref="G465:H465"/>
    <mergeCell ref="G459:H459"/>
    <mergeCell ref="G460:H460"/>
    <mergeCell ref="G461:H461"/>
    <mergeCell ref="G462:H462"/>
    <mergeCell ref="G463:H463"/>
    <mergeCell ref="G464:H464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24"/>
  <sheetViews>
    <sheetView workbookViewId="0">
      <pane ySplit="7" topLeftCell="A206" activePane="bottomLeft" state="frozen"/>
      <selection pane="bottomLeft" activeCell="B213" sqref="B213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06" t="s">
        <v>22</v>
      </c>
      <c r="G1" s="406"/>
      <c r="H1" s="406"/>
      <c r="I1" s="42" t="s">
        <v>20</v>
      </c>
      <c r="J1" s="20"/>
      <c r="L1" s="277">
        <f>SUM(D210:D212)</f>
        <v>555801</v>
      </c>
      <c r="M1" s="219">
        <f>SUM(D204:D207)</f>
        <v>1303838</v>
      </c>
      <c r="N1" s="219">
        <f>L3+M3</f>
        <v>1685601</v>
      </c>
      <c r="O1" s="219">
        <f>L2+N1</f>
        <v>1685601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38">
        <f>J224*-1</f>
        <v>666839</v>
      </c>
      <c r="J2" s="20"/>
      <c r="L2" s="277">
        <f>SUM(G208:G209)</f>
        <v>0</v>
      </c>
      <c r="M2" s="219">
        <f>SUM(G204:G207)</f>
        <v>174038</v>
      </c>
    </row>
    <row r="3" spans="1:18" s="233" customFormat="1" x14ac:dyDescent="0.25">
      <c r="A3" s="218" t="s">
        <v>115</v>
      </c>
      <c r="B3" s="218"/>
      <c r="C3" s="221" t="s">
        <v>175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555801</v>
      </c>
      <c r="M3" s="219">
        <f>M1-M2</f>
        <v>1129800</v>
      </c>
      <c r="N3" s="219"/>
      <c r="O3" s="219"/>
      <c r="P3" s="219"/>
      <c r="Q3" s="219"/>
      <c r="R3" s="219"/>
    </row>
    <row r="5" spans="1:18" ht="19.5" x14ac:dyDescent="0.25">
      <c r="A5" s="407"/>
      <c r="B5" s="407"/>
      <c r="C5" s="407"/>
      <c r="D5" s="407"/>
      <c r="E5" s="407"/>
      <c r="F5" s="407"/>
      <c r="G5" s="407"/>
      <c r="H5" s="407"/>
      <c r="I5" s="407"/>
      <c r="J5" s="407"/>
    </row>
    <row r="6" spans="1:18" x14ac:dyDescent="0.25">
      <c r="A6" s="413" t="s">
        <v>2</v>
      </c>
      <c r="B6" s="409" t="s">
        <v>3</v>
      </c>
      <c r="C6" s="409"/>
      <c r="D6" s="409"/>
      <c r="E6" s="409"/>
      <c r="F6" s="409"/>
      <c r="G6" s="409"/>
      <c r="H6" s="414" t="s">
        <v>4</v>
      </c>
      <c r="I6" s="410" t="s">
        <v>5</v>
      </c>
      <c r="J6" s="411" t="s">
        <v>6</v>
      </c>
    </row>
    <row r="7" spans="1:18" x14ac:dyDescent="0.25">
      <c r="A7" s="41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4"/>
      <c r="I7" s="410"/>
      <c r="J7" s="411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180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180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1">
        <v>43381</v>
      </c>
      <c r="B201" s="242">
        <v>180176811</v>
      </c>
      <c r="C201" s="247">
        <v>1</v>
      </c>
      <c r="D201" s="246">
        <v>115063</v>
      </c>
      <c r="E201" s="244"/>
      <c r="F201" s="247"/>
      <c r="G201" s="246"/>
      <c r="H201" s="245"/>
      <c r="I201" s="245"/>
      <c r="J201" s="24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1">
        <v>43382</v>
      </c>
      <c r="B202" s="242">
        <v>180176914</v>
      </c>
      <c r="C202" s="247">
        <v>1</v>
      </c>
      <c r="D202" s="246">
        <v>131513</v>
      </c>
      <c r="E202" s="244"/>
      <c r="F202" s="247"/>
      <c r="G202" s="246"/>
      <c r="H202" s="245"/>
      <c r="I202" s="245"/>
      <c r="J202" s="24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1">
        <v>43384</v>
      </c>
      <c r="B203" s="242">
        <v>180177074</v>
      </c>
      <c r="C203" s="247">
        <v>2</v>
      </c>
      <c r="D203" s="246">
        <v>177888</v>
      </c>
      <c r="E203" s="244">
        <v>180045679</v>
      </c>
      <c r="F203" s="247">
        <v>1</v>
      </c>
      <c r="G203" s="246">
        <v>127225</v>
      </c>
      <c r="H203" s="245"/>
      <c r="I203" s="245"/>
      <c r="J203" s="24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1">
        <v>43388</v>
      </c>
      <c r="B204" s="242">
        <v>180177364</v>
      </c>
      <c r="C204" s="247">
        <v>6</v>
      </c>
      <c r="D204" s="246">
        <v>707875</v>
      </c>
      <c r="E204" s="244"/>
      <c r="F204" s="247"/>
      <c r="G204" s="246"/>
      <c r="H204" s="245"/>
      <c r="I204" s="245"/>
      <c r="J204" s="24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1">
        <v>43390</v>
      </c>
      <c r="B205" s="242">
        <v>180177513</v>
      </c>
      <c r="C205" s="247">
        <v>3</v>
      </c>
      <c r="D205" s="246">
        <v>348338</v>
      </c>
      <c r="E205" s="244"/>
      <c r="F205" s="247"/>
      <c r="G205" s="246"/>
      <c r="H205" s="245"/>
      <c r="I205" s="245"/>
      <c r="J205" s="24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1">
        <v>43391</v>
      </c>
      <c r="B206" s="242">
        <v>180177664</v>
      </c>
      <c r="C206" s="247">
        <v>3</v>
      </c>
      <c r="D206" s="246">
        <v>247625</v>
      </c>
      <c r="E206" s="244"/>
      <c r="F206" s="247"/>
      <c r="G206" s="246"/>
      <c r="H206" s="245"/>
      <c r="I206" s="245"/>
      <c r="J206" s="24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1">
        <v>43393</v>
      </c>
      <c r="B207" s="242"/>
      <c r="C207" s="247"/>
      <c r="D207" s="246"/>
      <c r="E207" s="244">
        <v>180045811</v>
      </c>
      <c r="F207" s="247">
        <v>1</v>
      </c>
      <c r="G207" s="246">
        <v>174038</v>
      </c>
      <c r="H207" s="245"/>
      <c r="I207" s="245">
        <v>1427039</v>
      </c>
      <c r="J207" s="246" t="s">
        <v>17</v>
      </c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1">
        <v>43396</v>
      </c>
      <c r="B208" s="242">
        <v>180177961</v>
      </c>
      <c r="C208" s="247">
        <v>1</v>
      </c>
      <c r="D208" s="246">
        <v>174038</v>
      </c>
      <c r="E208" s="244"/>
      <c r="F208" s="247"/>
      <c r="G208" s="246"/>
      <c r="H208" s="245"/>
      <c r="I208" s="245"/>
      <c r="J208" s="24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1">
        <v>43398</v>
      </c>
      <c r="B209" s="242">
        <v>180178085</v>
      </c>
      <c r="C209" s="247">
        <v>2</v>
      </c>
      <c r="D209" s="246">
        <v>171063</v>
      </c>
      <c r="E209" s="244"/>
      <c r="F209" s="247"/>
      <c r="G209" s="246"/>
      <c r="H209" s="245"/>
      <c r="I209" s="245">
        <v>345101</v>
      </c>
      <c r="J209" s="246" t="s">
        <v>17</v>
      </c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2">
        <v>43403</v>
      </c>
      <c r="B210" s="234">
        <v>180178422</v>
      </c>
      <c r="C210" s="240">
        <v>2</v>
      </c>
      <c r="D210" s="236">
        <v>169138</v>
      </c>
      <c r="E210" s="237"/>
      <c r="F210" s="240"/>
      <c r="G210" s="236"/>
      <c r="H210" s="239"/>
      <c r="I210" s="239"/>
      <c r="J210" s="23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2">
        <v>43404</v>
      </c>
      <c r="B211" s="234">
        <v>180178480</v>
      </c>
      <c r="C211" s="240">
        <v>1</v>
      </c>
      <c r="D211" s="236">
        <v>126000</v>
      </c>
      <c r="E211" s="237"/>
      <c r="F211" s="240"/>
      <c r="G211" s="236"/>
      <c r="H211" s="239"/>
      <c r="I211" s="239"/>
      <c r="J211" s="23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2">
        <v>43406</v>
      </c>
      <c r="B212" s="234">
        <v>180178640</v>
      </c>
      <c r="C212" s="240">
        <v>2</v>
      </c>
      <c r="D212" s="236">
        <v>260663</v>
      </c>
      <c r="E212" s="237"/>
      <c r="F212" s="240"/>
      <c r="G212" s="236"/>
      <c r="H212" s="239"/>
      <c r="I212" s="239"/>
      <c r="J212" s="23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2">
        <v>43411</v>
      </c>
      <c r="B213" s="234">
        <v>180179023</v>
      </c>
      <c r="C213" s="240">
        <v>1</v>
      </c>
      <c r="D213" s="236">
        <v>111038</v>
      </c>
      <c r="E213" s="237"/>
      <c r="F213" s="240"/>
      <c r="G213" s="236"/>
      <c r="H213" s="239"/>
      <c r="I213" s="239"/>
      <c r="J213" s="23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2"/>
      <c r="B214" s="234"/>
      <c r="C214" s="240"/>
      <c r="D214" s="236"/>
      <c r="E214" s="237"/>
      <c r="F214" s="240"/>
      <c r="G214" s="236"/>
      <c r="H214" s="239"/>
      <c r="I214" s="239"/>
      <c r="J214" s="236"/>
      <c r="K214" s="219"/>
      <c r="L214" s="219"/>
      <c r="M214" s="219"/>
      <c r="N214" s="219"/>
      <c r="O214" s="219"/>
      <c r="P214" s="219"/>
      <c r="Q214" s="219"/>
      <c r="R214" s="219"/>
    </row>
    <row r="215" spans="1:18" x14ac:dyDescent="0.25">
      <c r="A215" s="162"/>
      <c r="B215" s="3"/>
      <c r="C215" s="40"/>
      <c r="D215" s="6"/>
      <c r="E215" s="7"/>
      <c r="F215" s="40"/>
      <c r="G215" s="6"/>
      <c r="H215" s="39"/>
      <c r="I215" s="39"/>
      <c r="J215" s="6"/>
    </row>
    <row r="216" spans="1:18" x14ac:dyDescent="0.25">
      <c r="A216" s="162"/>
      <c r="B216" s="8" t="s">
        <v>11</v>
      </c>
      <c r="C216" s="77">
        <f>SUM(C8:C215)</f>
        <v>1061</v>
      </c>
      <c r="D216" s="9">
        <f>SUM(D8:D215)</f>
        <v>114772747</v>
      </c>
      <c r="E216" s="8" t="s">
        <v>11</v>
      </c>
      <c r="F216" s="77">
        <f>SUM(F8:F215)</f>
        <v>92</v>
      </c>
      <c r="G216" s="5">
        <f>SUM(G8:G215)</f>
        <v>19652903</v>
      </c>
      <c r="H216" s="40">
        <f>SUM(H8:H215)</f>
        <v>0</v>
      </c>
      <c r="I216" s="40">
        <f>SUM(I8:I215)</f>
        <v>94453005</v>
      </c>
      <c r="J216" s="5"/>
    </row>
    <row r="217" spans="1:18" x14ac:dyDescent="0.25">
      <c r="A217" s="162"/>
      <c r="B217" s="8"/>
      <c r="C217" s="77"/>
      <c r="D217" s="9"/>
      <c r="E217" s="8"/>
      <c r="F217" s="77"/>
      <c r="G217" s="5"/>
      <c r="H217" s="40"/>
      <c r="I217" s="40"/>
      <c r="J217" s="5"/>
    </row>
    <row r="218" spans="1:18" x14ac:dyDescent="0.25">
      <c r="A218" s="163"/>
      <c r="B218" s="11"/>
      <c r="C218" s="40"/>
      <c r="D218" s="6"/>
      <c r="E218" s="8"/>
      <c r="F218" s="40"/>
      <c r="G218" s="412" t="s">
        <v>12</v>
      </c>
      <c r="H218" s="412"/>
      <c r="I218" s="39"/>
      <c r="J218" s="13">
        <f>SUM(D8:D215)</f>
        <v>114772747</v>
      </c>
    </row>
    <row r="219" spans="1:18" x14ac:dyDescent="0.25">
      <c r="A219" s="162"/>
      <c r="B219" s="3"/>
      <c r="C219" s="40"/>
      <c r="D219" s="6"/>
      <c r="E219" s="7"/>
      <c r="F219" s="40"/>
      <c r="G219" s="412" t="s">
        <v>13</v>
      </c>
      <c r="H219" s="412"/>
      <c r="I219" s="39"/>
      <c r="J219" s="13">
        <f>SUM(G8:G215)</f>
        <v>19652903</v>
      </c>
    </row>
    <row r="220" spans="1:18" x14ac:dyDescent="0.25">
      <c r="A220" s="164"/>
      <c r="B220" s="7"/>
      <c r="C220" s="40"/>
      <c r="D220" s="6"/>
      <c r="E220" s="7"/>
      <c r="F220" s="40"/>
      <c r="G220" s="412" t="s">
        <v>14</v>
      </c>
      <c r="H220" s="412"/>
      <c r="I220" s="41"/>
      <c r="J220" s="15">
        <f>J218-J219</f>
        <v>95119844</v>
      </c>
    </row>
    <row r="221" spans="1:18" x14ac:dyDescent="0.25">
      <c r="A221" s="162"/>
      <c r="B221" s="16"/>
      <c r="C221" s="40"/>
      <c r="D221" s="17"/>
      <c r="E221" s="7"/>
      <c r="F221" s="40"/>
      <c r="G221" s="412" t="s">
        <v>15</v>
      </c>
      <c r="H221" s="412"/>
      <c r="I221" s="39"/>
      <c r="J221" s="13">
        <f>SUM(H8:H215)</f>
        <v>0</v>
      </c>
    </row>
    <row r="222" spans="1:18" x14ac:dyDescent="0.25">
      <c r="A222" s="162"/>
      <c r="B222" s="16"/>
      <c r="C222" s="40"/>
      <c r="D222" s="17"/>
      <c r="E222" s="7"/>
      <c r="F222" s="40"/>
      <c r="G222" s="412" t="s">
        <v>16</v>
      </c>
      <c r="H222" s="412"/>
      <c r="I222" s="39"/>
      <c r="J222" s="13">
        <f>J220+J221</f>
        <v>95119844</v>
      </c>
    </row>
    <row r="223" spans="1:18" x14ac:dyDescent="0.25">
      <c r="A223" s="162"/>
      <c r="B223" s="16"/>
      <c r="C223" s="40"/>
      <c r="D223" s="17"/>
      <c r="E223" s="7"/>
      <c r="F223" s="40"/>
      <c r="G223" s="412" t="s">
        <v>5</v>
      </c>
      <c r="H223" s="412"/>
      <c r="I223" s="39"/>
      <c r="J223" s="13">
        <f>SUM(I8:I215)</f>
        <v>94453005</v>
      </c>
    </row>
    <row r="224" spans="1:18" x14ac:dyDescent="0.25">
      <c r="A224" s="162"/>
      <c r="B224" s="16"/>
      <c r="C224" s="40"/>
      <c r="D224" s="17"/>
      <c r="E224" s="7"/>
      <c r="F224" s="40"/>
      <c r="G224" s="412" t="s">
        <v>32</v>
      </c>
      <c r="H224" s="412"/>
      <c r="I224" s="40" t="str">
        <f>IF(J224&gt;0,"SALDO",IF(J224&lt;0,"PIUTANG",IF(J224=0,"LUNAS")))</f>
        <v>PIUTANG</v>
      </c>
      <c r="J224" s="13">
        <f>J223-J222</f>
        <v>-666839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23:H223"/>
    <mergeCell ref="G224:H224"/>
    <mergeCell ref="G218:H218"/>
    <mergeCell ref="G219:H219"/>
    <mergeCell ref="G220:H220"/>
    <mergeCell ref="G221:H221"/>
    <mergeCell ref="G222:H222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486"/>
  <sheetViews>
    <sheetView workbookViewId="0">
      <pane ySplit="7" topLeftCell="A1465" activePane="bottomLeft" state="frozen"/>
      <selection pane="bottomLeft" activeCell="J1467" sqref="J1467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190</v>
      </c>
      <c r="D1" s="218"/>
      <c r="E1" s="22"/>
      <c r="F1" s="72" t="s">
        <v>191</v>
      </c>
      <c r="G1" s="72"/>
      <c r="H1" s="72" t="s">
        <v>192</v>
      </c>
      <c r="I1" s="42" t="s">
        <v>27</v>
      </c>
      <c r="J1" s="218"/>
      <c r="L1" s="219">
        <f>SUM(D1461:D1467)</f>
        <v>7877626</v>
      </c>
      <c r="M1" s="219">
        <f>SUM(D1438:D1445)</f>
        <v>6789389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193</v>
      </c>
      <c r="G2" s="72"/>
      <c r="H2" s="72" t="s">
        <v>192</v>
      </c>
      <c r="I2" s="220">
        <f>J1486*-1</f>
        <v>3770464</v>
      </c>
      <c r="J2" s="218"/>
      <c r="L2" s="219">
        <f>SUM(G1461:G1467)</f>
        <v>767200</v>
      </c>
      <c r="M2" s="219">
        <f>SUM(G1438:G1444)</f>
        <v>0</v>
      </c>
    </row>
    <row r="3" spans="1:18" x14ac:dyDescent="0.25">
      <c r="A3" s="218" t="s">
        <v>115</v>
      </c>
      <c r="B3" s="218"/>
      <c r="C3" s="221" t="s">
        <v>194</v>
      </c>
      <c r="D3" s="218"/>
      <c r="E3" s="22"/>
      <c r="F3" s="319" t="s">
        <v>117</v>
      </c>
      <c r="G3" s="319"/>
      <c r="H3" s="319" t="s">
        <v>192</v>
      </c>
      <c r="I3" s="278" t="s">
        <v>195</v>
      </c>
      <c r="J3" s="218"/>
      <c r="L3" s="219">
        <f>L1-L2</f>
        <v>7110426</v>
      </c>
      <c r="M3" s="219">
        <f>M1-M2</f>
        <v>6789389</v>
      </c>
      <c r="N3" s="219">
        <f>L3+M3</f>
        <v>13899815</v>
      </c>
    </row>
    <row r="4" spans="1:18" x14ac:dyDescent="0.25">
      <c r="L4" s="233"/>
    </row>
    <row r="5" spans="1:18" ht="19.5" x14ac:dyDescent="0.25">
      <c r="A5" s="407"/>
      <c r="B5" s="407"/>
      <c r="C5" s="407"/>
      <c r="D5" s="407"/>
      <c r="E5" s="407"/>
      <c r="F5" s="407"/>
      <c r="G5" s="407"/>
      <c r="H5" s="407"/>
      <c r="I5" s="407"/>
      <c r="J5" s="407"/>
    </row>
    <row r="6" spans="1:18" x14ac:dyDescent="0.25">
      <c r="A6" s="408" t="s">
        <v>2</v>
      </c>
      <c r="B6" s="409" t="s">
        <v>3</v>
      </c>
      <c r="C6" s="409"/>
      <c r="D6" s="409"/>
      <c r="E6" s="409"/>
      <c r="F6" s="409"/>
      <c r="G6" s="409"/>
      <c r="H6" s="417" t="s">
        <v>4</v>
      </c>
      <c r="I6" s="419" t="s">
        <v>5</v>
      </c>
      <c r="J6" s="421" t="s">
        <v>6</v>
      </c>
    </row>
    <row r="7" spans="1:18" x14ac:dyDescent="0.25">
      <c r="A7" s="408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18"/>
      <c r="I7" s="420"/>
      <c r="J7" s="422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241">
        <v>43388</v>
      </c>
      <c r="B1336" s="242">
        <v>180177310</v>
      </c>
      <c r="C1336" s="247">
        <v>52</v>
      </c>
      <c r="D1336" s="246">
        <v>6111438</v>
      </c>
      <c r="E1336" s="242"/>
      <c r="F1336" s="247"/>
      <c r="G1336" s="246"/>
      <c r="H1336" s="245"/>
      <c r="I1336" s="245"/>
      <c r="J1336" s="246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241">
        <v>43388</v>
      </c>
      <c r="B1337" s="242">
        <v>180177312</v>
      </c>
      <c r="C1337" s="247">
        <v>6</v>
      </c>
      <c r="D1337" s="246">
        <v>496038</v>
      </c>
      <c r="E1337" s="242"/>
      <c r="F1337" s="247"/>
      <c r="G1337" s="246"/>
      <c r="H1337" s="245"/>
      <c r="I1337" s="245"/>
      <c r="J1337" s="246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241">
        <v>43388</v>
      </c>
      <c r="B1338" s="242">
        <v>180177321</v>
      </c>
      <c r="C1338" s="247">
        <v>4</v>
      </c>
      <c r="D1338" s="246">
        <v>411163</v>
      </c>
      <c r="E1338" s="242"/>
      <c r="F1338" s="247"/>
      <c r="G1338" s="246"/>
      <c r="H1338" s="245"/>
      <c r="I1338" s="245"/>
      <c r="J1338" s="246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241">
        <v>43388</v>
      </c>
      <c r="B1339" s="242">
        <v>180177352</v>
      </c>
      <c r="C1339" s="247">
        <v>5</v>
      </c>
      <c r="D1339" s="246">
        <v>579250</v>
      </c>
      <c r="E1339" s="242"/>
      <c r="F1339" s="247"/>
      <c r="G1339" s="246"/>
      <c r="H1339" s="245"/>
      <c r="I1339" s="245"/>
      <c r="J1339" s="246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241">
        <v>43388</v>
      </c>
      <c r="B1340" s="242">
        <v>180177356</v>
      </c>
      <c r="C1340" s="247">
        <v>29</v>
      </c>
      <c r="D1340" s="246">
        <v>3075100</v>
      </c>
      <c r="E1340" s="242"/>
      <c r="F1340" s="247"/>
      <c r="G1340" s="246"/>
      <c r="H1340" s="245"/>
      <c r="I1340" s="245"/>
      <c r="J1340" s="246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241">
        <v>43388</v>
      </c>
      <c r="B1341" s="242">
        <v>180177357</v>
      </c>
      <c r="C1341" s="247">
        <v>2</v>
      </c>
      <c r="D1341" s="246">
        <v>256288</v>
      </c>
      <c r="E1341" s="242"/>
      <c r="F1341" s="247"/>
      <c r="G1341" s="246"/>
      <c r="H1341" s="245"/>
      <c r="I1341" s="245"/>
      <c r="J1341" s="246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241">
        <v>43388</v>
      </c>
      <c r="B1342" s="242">
        <v>180177362</v>
      </c>
      <c r="C1342" s="247">
        <v>4</v>
      </c>
      <c r="D1342" s="246">
        <v>391125</v>
      </c>
      <c r="E1342" s="242"/>
      <c r="F1342" s="247"/>
      <c r="G1342" s="246"/>
      <c r="H1342" s="245"/>
      <c r="I1342" s="245"/>
      <c r="J1342" s="246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241">
        <v>43388</v>
      </c>
      <c r="B1343" s="242">
        <v>180177369</v>
      </c>
      <c r="C1343" s="247">
        <v>5</v>
      </c>
      <c r="D1343" s="246">
        <v>502338</v>
      </c>
      <c r="E1343" s="242"/>
      <c r="F1343" s="247"/>
      <c r="G1343" s="246"/>
      <c r="H1343" s="245"/>
      <c r="I1343" s="245">
        <v>11822740</v>
      </c>
      <c r="J1343" s="246" t="s">
        <v>17</v>
      </c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241">
        <v>43389</v>
      </c>
      <c r="B1344" s="242">
        <v>180177392</v>
      </c>
      <c r="C1344" s="247">
        <v>22</v>
      </c>
      <c r="D1344" s="246">
        <v>2140688</v>
      </c>
      <c r="E1344" s="242">
        <v>180045747</v>
      </c>
      <c r="F1344" s="247">
        <v>7</v>
      </c>
      <c r="G1344" s="246">
        <v>791263</v>
      </c>
      <c r="H1344" s="245"/>
      <c r="I1344" s="245"/>
      <c r="J1344" s="246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241">
        <v>43389</v>
      </c>
      <c r="B1345" s="242">
        <v>180177396</v>
      </c>
      <c r="C1345" s="247">
        <v>7</v>
      </c>
      <c r="D1345" s="246">
        <v>675588</v>
      </c>
      <c r="E1345" s="242"/>
      <c r="F1345" s="247"/>
      <c r="G1345" s="246"/>
      <c r="H1345" s="245"/>
      <c r="I1345" s="245"/>
      <c r="J1345" s="246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241">
        <v>43389</v>
      </c>
      <c r="B1346" s="242">
        <v>180177409</v>
      </c>
      <c r="C1346" s="247">
        <v>2</v>
      </c>
      <c r="D1346" s="246">
        <v>222513</v>
      </c>
      <c r="E1346" s="242"/>
      <c r="F1346" s="247"/>
      <c r="G1346" s="246"/>
      <c r="H1346" s="245"/>
      <c r="I1346" s="245"/>
      <c r="J1346" s="246"/>
      <c r="K1346" s="138"/>
      <c r="L1346" s="138"/>
      <c r="M1346" s="138"/>
      <c r="N1346" s="138"/>
      <c r="O1346" s="138"/>
      <c r="P1346" s="138"/>
      <c r="Q1346" s="138"/>
      <c r="R1346" s="138"/>
    </row>
    <row r="1347" spans="1:18" s="134" customFormat="1" x14ac:dyDescent="0.25">
      <c r="A1347" s="241">
        <v>43389</v>
      </c>
      <c r="B1347" s="242">
        <v>180177419</v>
      </c>
      <c r="C1347" s="247">
        <v>8</v>
      </c>
      <c r="D1347" s="246">
        <v>877363</v>
      </c>
      <c r="E1347" s="242"/>
      <c r="F1347" s="247"/>
      <c r="G1347" s="246"/>
      <c r="H1347" s="245"/>
      <c r="I1347" s="245"/>
      <c r="J1347" s="246"/>
      <c r="K1347" s="138"/>
      <c r="L1347" s="138"/>
      <c r="M1347" s="138"/>
      <c r="N1347" s="138"/>
      <c r="O1347" s="138"/>
      <c r="P1347" s="138"/>
      <c r="Q1347" s="138"/>
      <c r="R1347" s="138"/>
    </row>
    <row r="1348" spans="1:18" s="134" customFormat="1" x14ac:dyDescent="0.25">
      <c r="A1348" s="241">
        <v>43389</v>
      </c>
      <c r="B1348" s="242">
        <v>180177424</v>
      </c>
      <c r="C1348" s="247">
        <v>3</v>
      </c>
      <c r="D1348" s="246">
        <v>344400</v>
      </c>
      <c r="E1348" s="242"/>
      <c r="F1348" s="247"/>
      <c r="G1348" s="246"/>
      <c r="H1348" s="245"/>
      <c r="I1348" s="245"/>
      <c r="J1348" s="246"/>
      <c r="K1348" s="138"/>
      <c r="L1348" s="138"/>
      <c r="M1348" s="138"/>
      <c r="N1348" s="138"/>
      <c r="O1348" s="138"/>
      <c r="P1348" s="138"/>
      <c r="Q1348" s="138"/>
      <c r="R1348" s="138"/>
    </row>
    <row r="1349" spans="1:18" s="134" customFormat="1" x14ac:dyDescent="0.25">
      <c r="A1349" s="241">
        <v>43389</v>
      </c>
      <c r="B1349" s="242">
        <v>180177435</v>
      </c>
      <c r="C1349" s="247">
        <v>4</v>
      </c>
      <c r="D1349" s="246">
        <v>469350</v>
      </c>
      <c r="E1349" s="242"/>
      <c r="F1349" s="247"/>
      <c r="G1349" s="246"/>
      <c r="H1349" s="245"/>
      <c r="I1349" s="245">
        <v>3938639</v>
      </c>
      <c r="J1349" s="246" t="s">
        <v>17</v>
      </c>
      <c r="K1349" s="138"/>
      <c r="L1349" s="138"/>
      <c r="M1349" s="138"/>
      <c r="N1349" s="138"/>
      <c r="O1349" s="138"/>
      <c r="P1349" s="138"/>
      <c r="Q1349" s="138"/>
      <c r="R1349" s="138"/>
    </row>
    <row r="1350" spans="1:18" s="134" customFormat="1" x14ac:dyDescent="0.25">
      <c r="A1350" s="241">
        <v>43390</v>
      </c>
      <c r="B1350" s="242">
        <v>180177456</v>
      </c>
      <c r="C1350" s="247">
        <v>24</v>
      </c>
      <c r="D1350" s="246">
        <v>2366175</v>
      </c>
      <c r="E1350" s="242">
        <v>180045758</v>
      </c>
      <c r="F1350" s="247">
        <v>1</v>
      </c>
      <c r="G1350" s="246">
        <v>94588</v>
      </c>
      <c r="H1350" s="245"/>
      <c r="I1350" s="245"/>
      <c r="J1350" s="246"/>
      <c r="K1350" s="138"/>
      <c r="L1350" s="138"/>
      <c r="M1350" s="138"/>
      <c r="N1350" s="138"/>
      <c r="O1350" s="138"/>
      <c r="P1350" s="138"/>
      <c r="Q1350" s="138"/>
      <c r="R1350" s="138"/>
    </row>
    <row r="1351" spans="1:18" s="134" customFormat="1" x14ac:dyDescent="0.25">
      <c r="A1351" s="241">
        <v>43390</v>
      </c>
      <c r="B1351" s="242">
        <v>180177464</v>
      </c>
      <c r="C1351" s="247">
        <v>5</v>
      </c>
      <c r="D1351" s="246">
        <v>359888</v>
      </c>
      <c r="E1351" s="242"/>
      <c r="F1351" s="247"/>
      <c r="G1351" s="246"/>
      <c r="H1351" s="245"/>
      <c r="I1351" s="245"/>
      <c r="J1351" s="246"/>
      <c r="K1351" s="138"/>
      <c r="L1351" s="138"/>
      <c r="M1351" s="138"/>
      <c r="N1351" s="138"/>
      <c r="O1351" s="138"/>
      <c r="P1351" s="138"/>
      <c r="Q1351" s="138"/>
      <c r="R1351" s="138"/>
    </row>
    <row r="1352" spans="1:18" s="134" customFormat="1" x14ac:dyDescent="0.25">
      <c r="A1352" s="241">
        <v>43390</v>
      </c>
      <c r="B1352" s="242">
        <v>180177473</v>
      </c>
      <c r="C1352" s="247">
        <v>3</v>
      </c>
      <c r="D1352" s="246">
        <v>334600</v>
      </c>
      <c r="E1352" s="242"/>
      <c r="F1352" s="247"/>
      <c r="G1352" s="246"/>
      <c r="H1352" s="245"/>
      <c r="I1352" s="245"/>
      <c r="J1352" s="246"/>
      <c r="K1352" s="138"/>
      <c r="L1352" s="138"/>
      <c r="M1352" s="138"/>
      <c r="N1352" s="138"/>
      <c r="O1352" s="138"/>
      <c r="P1352" s="138"/>
      <c r="Q1352" s="138"/>
      <c r="R1352" s="138"/>
    </row>
    <row r="1353" spans="1:18" s="134" customFormat="1" x14ac:dyDescent="0.25">
      <c r="A1353" s="241">
        <v>43390</v>
      </c>
      <c r="B1353" s="242">
        <v>180177489</v>
      </c>
      <c r="C1353" s="247">
        <v>16</v>
      </c>
      <c r="D1353" s="246">
        <v>1615425</v>
      </c>
      <c r="E1353" s="242"/>
      <c r="F1353" s="247"/>
      <c r="G1353" s="246"/>
      <c r="H1353" s="245"/>
      <c r="I1353" s="245"/>
      <c r="J1353" s="246"/>
      <c r="K1353" s="138"/>
      <c r="L1353" s="138"/>
      <c r="M1353" s="138"/>
      <c r="N1353" s="138"/>
      <c r="O1353" s="138"/>
      <c r="P1353" s="138"/>
      <c r="Q1353" s="138"/>
      <c r="R1353" s="138"/>
    </row>
    <row r="1354" spans="1:18" s="134" customFormat="1" x14ac:dyDescent="0.25">
      <c r="A1354" s="241">
        <v>43390</v>
      </c>
      <c r="B1354" s="242">
        <v>180177493</v>
      </c>
      <c r="C1354" s="247">
        <v>2</v>
      </c>
      <c r="D1354" s="246">
        <v>238963</v>
      </c>
      <c r="E1354" s="242"/>
      <c r="F1354" s="247"/>
      <c r="G1354" s="246"/>
      <c r="H1354" s="245"/>
      <c r="I1354" s="245"/>
      <c r="J1354" s="246"/>
      <c r="K1354" s="138"/>
      <c r="L1354" s="138"/>
      <c r="M1354" s="138"/>
      <c r="N1354" s="138"/>
      <c r="O1354" s="138"/>
      <c r="P1354" s="138"/>
      <c r="Q1354" s="138"/>
      <c r="R1354" s="138"/>
    </row>
    <row r="1355" spans="1:18" s="134" customFormat="1" x14ac:dyDescent="0.25">
      <c r="A1355" s="241">
        <v>43390</v>
      </c>
      <c r="B1355" s="242">
        <v>180177507</v>
      </c>
      <c r="C1355" s="247">
        <v>7</v>
      </c>
      <c r="D1355" s="246">
        <v>611013</v>
      </c>
      <c r="E1355" s="242"/>
      <c r="F1355" s="247"/>
      <c r="G1355" s="246"/>
      <c r="H1355" s="245"/>
      <c r="I1355" s="245">
        <v>5431476</v>
      </c>
      <c r="J1355" s="246" t="s">
        <v>17</v>
      </c>
      <c r="K1355" s="138"/>
      <c r="L1355" s="138"/>
      <c r="M1355" s="138"/>
      <c r="N1355" s="138"/>
      <c r="O1355" s="138"/>
      <c r="P1355" s="138"/>
      <c r="Q1355" s="138"/>
      <c r="R1355" s="138"/>
    </row>
    <row r="1356" spans="1:18" s="134" customFormat="1" x14ac:dyDescent="0.25">
      <c r="A1356" s="241">
        <v>43391</v>
      </c>
      <c r="B1356" s="242">
        <v>180177548</v>
      </c>
      <c r="C1356" s="247">
        <v>38</v>
      </c>
      <c r="D1356" s="246">
        <v>3783325</v>
      </c>
      <c r="E1356" s="242">
        <v>180045768</v>
      </c>
      <c r="F1356" s="247">
        <v>6</v>
      </c>
      <c r="G1356" s="246">
        <v>805963</v>
      </c>
      <c r="H1356" s="245"/>
      <c r="I1356" s="245"/>
      <c r="J1356" s="246"/>
      <c r="K1356" s="138"/>
      <c r="L1356" s="138"/>
      <c r="M1356" s="138"/>
      <c r="N1356" s="138"/>
      <c r="O1356" s="138"/>
      <c r="P1356" s="138"/>
      <c r="Q1356" s="138"/>
      <c r="R1356" s="138"/>
    </row>
    <row r="1357" spans="1:18" s="134" customFormat="1" x14ac:dyDescent="0.25">
      <c r="A1357" s="241">
        <v>43391</v>
      </c>
      <c r="B1357" s="242">
        <v>180177549</v>
      </c>
      <c r="C1357" s="247">
        <v>3</v>
      </c>
      <c r="D1357" s="246">
        <v>350788</v>
      </c>
      <c r="E1357" s="242"/>
      <c r="F1357" s="247"/>
      <c r="G1357" s="246"/>
      <c r="H1357" s="245"/>
      <c r="I1357" s="245"/>
      <c r="J1357" s="246"/>
      <c r="K1357" s="138"/>
      <c r="L1357" s="138"/>
      <c r="M1357" s="138"/>
      <c r="N1357" s="138"/>
      <c r="O1357" s="138"/>
      <c r="P1357" s="138"/>
      <c r="Q1357" s="138"/>
      <c r="R1357" s="138"/>
    </row>
    <row r="1358" spans="1:18" s="134" customFormat="1" x14ac:dyDescent="0.25">
      <c r="A1358" s="241">
        <v>43391</v>
      </c>
      <c r="B1358" s="242">
        <v>180177553</v>
      </c>
      <c r="C1358" s="247">
        <v>2</v>
      </c>
      <c r="D1358" s="246">
        <v>214288</v>
      </c>
      <c r="E1358" s="242"/>
      <c r="F1358" s="247"/>
      <c r="G1358" s="246"/>
      <c r="H1358" s="245"/>
      <c r="I1358" s="245"/>
      <c r="J1358" s="246"/>
      <c r="K1358" s="138"/>
      <c r="L1358" s="138"/>
      <c r="M1358" s="138"/>
      <c r="N1358" s="138"/>
      <c r="O1358" s="138"/>
      <c r="P1358" s="138"/>
      <c r="Q1358" s="138"/>
      <c r="R1358" s="138"/>
    </row>
    <row r="1359" spans="1:18" s="134" customFormat="1" x14ac:dyDescent="0.25">
      <c r="A1359" s="241">
        <v>43391</v>
      </c>
      <c r="B1359" s="242">
        <v>180177557</v>
      </c>
      <c r="C1359" s="247">
        <v>2</v>
      </c>
      <c r="D1359" s="246">
        <v>234063</v>
      </c>
      <c r="E1359" s="242"/>
      <c r="F1359" s="247"/>
      <c r="G1359" s="246"/>
      <c r="H1359" s="245"/>
      <c r="I1359" s="245"/>
      <c r="J1359" s="246"/>
      <c r="K1359" s="138"/>
      <c r="L1359" s="138"/>
      <c r="M1359" s="138"/>
      <c r="N1359" s="138"/>
      <c r="O1359" s="138"/>
      <c r="P1359" s="138"/>
      <c r="Q1359" s="138"/>
      <c r="R1359" s="138"/>
    </row>
    <row r="1360" spans="1:18" s="134" customFormat="1" x14ac:dyDescent="0.25">
      <c r="A1360" s="241">
        <v>43391</v>
      </c>
      <c r="B1360" s="242">
        <v>180177576</v>
      </c>
      <c r="C1360" s="247">
        <v>6</v>
      </c>
      <c r="D1360" s="246">
        <v>557463</v>
      </c>
      <c r="E1360" s="242"/>
      <c r="F1360" s="247"/>
      <c r="G1360" s="246"/>
      <c r="H1360" s="245"/>
      <c r="I1360" s="245"/>
      <c r="J1360" s="246"/>
      <c r="K1360" s="138"/>
      <c r="L1360" s="138"/>
      <c r="M1360" s="138"/>
      <c r="N1360" s="138"/>
      <c r="O1360" s="138"/>
      <c r="P1360" s="138"/>
      <c r="Q1360" s="138"/>
      <c r="R1360" s="138"/>
    </row>
    <row r="1361" spans="1:18" s="134" customFormat="1" x14ac:dyDescent="0.25">
      <c r="A1361" s="241">
        <v>43391</v>
      </c>
      <c r="B1361" s="242">
        <v>180177585</v>
      </c>
      <c r="C1361" s="247">
        <v>2</v>
      </c>
      <c r="D1361" s="246">
        <v>176225</v>
      </c>
      <c r="E1361" s="242"/>
      <c r="F1361" s="247"/>
      <c r="G1361" s="246"/>
      <c r="H1361" s="245"/>
      <c r="I1361" s="245"/>
      <c r="J1361" s="246"/>
      <c r="K1361" s="138"/>
      <c r="L1361" s="138"/>
      <c r="M1361" s="138"/>
      <c r="N1361" s="138"/>
      <c r="O1361" s="138"/>
      <c r="P1361" s="138"/>
      <c r="Q1361" s="138"/>
      <c r="R1361" s="138"/>
    </row>
    <row r="1362" spans="1:18" s="134" customFormat="1" x14ac:dyDescent="0.25">
      <c r="A1362" s="241">
        <v>43391</v>
      </c>
      <c r="B1362" s="242">
        <v>180177587</v>
      </c>
      <c r="C1362" s="247">
        <v>2</v>
      </c>
      <c r="D1362" s="246">
        <v>163013</v>
      </c>
      <c r="E1362" s="242"/>
      <c r="F1362" s="247"/>
      <c r="G1362" s="246"/>
      <c r="H1362" s="245"/>
      <c r="I1362" s="245">
        <v>4673202</v>
      </c>
      <c r="J1362" s="246" t="s">
        <v>17</v>
      </c>
      <c r="K1362" s="138"/>
      <c r="L1362" s="138"/>
      <c r="M1362" s="138"/>
      <c r="N1362" s="138"/>
      <c r="O1362" s="138"/>
      <c r="P1362" s="138"/>
      <c r="Q1362" s="138"/>
      <c r="R1362" s="138"/>
    </row>
    <row r="1363" spans="1:18" s="134" customFormat="1" x14ac:dyDescent="0.25">
      <c r="A1363" s="241">
        <v>43392</v>
      </c>
      <c r="B1363" s="242">
        <v>180177621</v>
      </c>
      <c r="C1363" s="247">
        <v>2</v>
      </c>
      <c r="D1363" s="246">
        <v>161525</v>
      </c>
      <c r="E1363" s="242">
        <v>180045785</v>
      </c>
      <c r="F1363" s="247">
        <v>2</v>
      </c>
      <c r="G1363" s="246">
        <v>243250</v>
      </c>
      <c r="H1363" s="245"/>
      <c r="I1363" s="245"/>
      <c r="J1363" s="246"/>
      <c r="K1363" s="138"/>
      <c r="L1363" s="138"/>
      <c r="M1363" s="138"/>
      <c r="N1363" s="138"/>
      <c r="O1363" s="138"/>
      <c r="P1363" s="138"/>
      <c r="Q1363" s="138"/>
      <c r="R1363" s="138"/>
    </row>
    <row r="1364" spans="1:18" s="134" customFormat="1" x14ac:dyDescent="0.25">
      <c r="A1364" s="241">
        <v>43392</v>
      </c>
      <c r="B1364" s="242">
        <v>180177628</v>
      </c>
      <c r="C1364" s="247">
        <v>34</v>
      </c>
      <c r="D1364" s="246">
        <v>3864525</v>
      </c>
      <c r="E1364" s="242">
        <v>180045795</v>
      </c>
      <c r="F1364" s="247">
        <v>2</v>
      </c>
      <c r="G1364" s="246">
        <v>289538</v>
      </c>
      <c r="H1364" s="245"/>
      <c r="I1364" s="245"/>
      <c r="J1364" s="246"/>
      <c r="K1364" s="138"/>
      <c r="L1364" s="138"/>
      <c r="M1364" s="138"/>
      <c r="N1364" s="138"/>
      <c r="O1364" s="138"/>
      <c r="P1364" s="138"/>
      <c r="Q1364" s="138"/>
      <c r="R1364" s="138"/>
    </row>
    <row r="1365" spans="1:18" s="134" customFormat="1" x14ac:dyDescent="0.25">
      <c r="A1365" s="241">
        <v>43392</v>
      </c>
      <c r="B1365" s="242">
        <v>180177631</v>
      </c>
      <c r="C1365" s="247">
        <v>1</v>
      </c>
      <c r="D1365" s="246">
        <v>75513</v>
      </c>
      <c r="E1365" s="242"/>
      <c r="F1365" s="247"/>
      <c r="G1365" s="246"/>
      <c r="H1365" s="245"/>
      <c r="I1365" s="245"/>
      <c r="J1365" s="246"/>
      <c r="K1365" s="138"/>
      <c r="L1365" s="138"/>
      <c r="M1365" s="138"/>
      <c r="N1365" s="138"/>
      <c r="O1365" s="138"/>
      <c r="P1365" s="138"/>
      <c r="Q1365" s="138"/>
      <c r="R1365" s="138"/>
    </row>
    <row r="1366" spans="1:18" s="134" customFormat="1" x14ac:dyDescent="0.25">
      <c r="A1366" s="241">
        <v>43392</v>
      </c>
      <c r="B1366" s="242">
        <v>180177632</v>
      </c>
      <c r="C1366" s="247">
        <v>3</v>
      </c>
      <c r="D1366" s="246">
        <v>396638</v>
      </c>
      <c r="E1366" s="242"/>
      <c r="F1366" s="247"/>
      <c r="G1366" s="246"/>
      <c r="H1366" s="245"/>
      <c r="I1366" s="245"/>
      <c r="J1366" s="246"/>
      <c r="K1366" s="138"/>
      <c r="L1366" s="138"/>
      <c r="M1366" s="138"/>
      <c r="N1366" s="138"/>
      <c r="O1366" s="138"/>
      <c r="P1366" s="138"/>
      <c r="Q1366" s="138"/>
      <c r="R1366" s="138"/>
    </row>
    <row r="1367" spans="1:18" s="134" customFormat="1" x14ac:dyDescent="0.25">
      <c r="A1367" s="241">
        <v>43392</v>
      </c>
      <c r="B1367" s="242">
        <v>180177644</v>
      </c>
      <c r="C1367" s="247">
        <v>8</v>
      </c>
      <c r="D1367" s="246">
        <v>995575</v>
      </c>
      <c r="E1367" s="242"/>
      <c r="F1367" s="247"/>
      <c r="G1367" s="246"/>
      <c r="H1367" s="245"/>
      <c r="I1367" s="245"/>
      <c r="J1367" s="246"/>
      <c r="K1367" s="138"/>
      <c r="L1367" s="138"/>
      <c r="M1367" s="138"/>
      <c r="N1367" s="138"/>
      <c r="O1367" s="138"/>
      <c r="P1367" s="138"/>
      <c r="Q1367" s="138"/>
      <c r="R1367" s="138"/>
    </row>
    <row r="1368" spans="1:18" s="134" customFormat="1" x14ac:dyDescent="0.25">
      <c r="A1368" s="241">
        <v>43392</v>
      </c>
      <c r="B1368" s="242">
        <v>180177660</v>
      </c>
      <c r="C1368" s="247">
        <v>2</v>
      </c>
      <c r="D1368" s="246">
        <v>104213</v>
      </c>
      <c r="E1368" s="242"/>
      <c r="F1368" s="247"/>
      <c r="G1368" s="246"/>
      <c r="H1368" s="245"/>
      <c r="I1368" s="245"/>
      <c r="J1368" s="246"/>
      <c r="K1368" s="138"/>
      <c r="L1368" s="138"/>
      <c r="M1368" s="138"/>
      <c r="N1368" s="138"/>
      <c r="O1368" s="138"/>
      <c r="P1368" s="138"/>
      <c r="Q1368" s="138"/>
      <c r="R1368" s="138"/>
    </row>
    <row r="1369" spans="1:18" s="134" customFormat="1" x14ac:dyDescent="0.25">
      <c r="A1369" s="241">
        <v>43392</v>
      </c>
      <c r="B1369" s="242">
        <v>180177668</v>
      </c>
      <c r="C1369" s="247">
        <v>2</v>
      </c>
      <c r="D1369" s="246">
        <v>261538</v>
      </c>
      <c r="E1369" s="242"/>
      <c r="F1369" s="247"/>
      <c r="G1369" s="246"/>
      <c r="H1369" s="245"/>
      <c r="I1369" s="245">
        <v>5326739</v>
      </c>
      <c r="J1369" s="246" t="s">
        <v>17</v>
      </c>
      <c r="K1369" s="138"/>
      <c r="L1369" s="138"/>
      <c r="M1369" s="138"/>
      <c r="N1369" s="138"/>
      <c r="O1369" s="138"/>
      <c r="P1369" s="138"/>
      <c r="Q1369" s="138"/>
      <c r="R1369" s="138"/>
    </row>
    <row r="1370" spans="1:18" s="134" customFormat="1" x14ac:dyDescent="0.25">
      <c r="A1370" s="241">
        <v>43393</v>
      </c>
      <c r="B1370" s="242">
        <v>180177701</v>
      </c>
      <c r="C1370" s="247">
        <v>22</v>
      </c>
      <c r="D1370" s="246">
        <v>2295825</v>
      </c>
      <c r="E1370" s="242">
        <v>180045806</v>
      </c>
      <c r="F1370" s="247">
        <v>4</v>
      </c>
      <c r="G1370" s="246">
        <v>434088</v>
      </c>
      <c r="H1370" s="245"/>
      <c r="I1370" s="245"/>
      <c r="J1370" s="246"/>
      <c r="K1370" s="138"/>
      <c r="L1370" s="138"/>
      <c r="M1370" s="138"/>
      <c r="N1370" s="138"/>
      <c r="O1370" s="138"/>
      <c r="P1370" s="138"/>
      <c r="Q1370" s="138"/>
      <c r="R1370" s="138"/>
    </row>
    <row r="1371" spans="1:18" s="134" customFormat="1" x14ac:dyDescent="0.25">
      <c r="A1371" s="241">
        <v>43393</v>
      </c>
      <c r="B1371" s="242">
        <v>180177710</v>
      </c>
      <c r="C1371" s="247">
        <v>3</v>
      </c>
      <c r="D1371" s="246">
        <v>290850</v>
      </c>
      <c r="E1371" s="242"/>
      <c r="F1371" s="247"/>
      <c r="G1371" s="246"/>
      <c r="H1371" s="245"/>
      <c r="I1371" s="245"/>
      <c r="J1371" s="246"/>
      <c r="K1371" s="138"/>
      <c r="L1371" s="138"/>
      <c r="M1371" s="138"/>
      <c r="N1371" s="138"/>
      <c r="O1371" s="138"/>
      <c r="P1371" s="138"/>
      <c r="Q1371" s="138"/>
      <c r="R1371" s="138"/>
    </row>
    <row r="1372" spans="1:18" s="134" customFormat="1" x14ac:dyDescent="0.25">
      <c r="A1372" s="241">
        <v>43393</v>
      </c>
      <c r="B1372" s="242">
        <v>180177733</v>
      </c>
      <c r="C1372" s="247">
        <v>9</v>
      </c>
      <c r="D1372" s="246">
        <v>1117463</v>
      </c>
      <c r="E1372" s="242"/>
      <c r="F1372" s="247"/>
      <c r="G1372" s="246"/>
      <c r="H1372" s="245"/>
      <c r="I1372" s="245"/>
      <c r="J1372" s="246"/>
      <c r="K1372" s="138"/>
      <c r="L1372" s="138"/>
      <c r="M1372" s="138"/>
      <c r="N1372" s="138"/>
      <c r="O1372" s="138"/>
      <c r="P1372" s="138"/>
      <c r="Q1372" s="138"/>
      <c r="R1372" s="138"/>
    </row>
    <row r="1373" spans="1:18" s="134" customFormat="1" x14ac:dyDescent="0.25">
      <c r="A1373" s="241">
        <v>43393</v>
      </c>
      <c r="B1373" s="242">
        <v>180177736</v>
      </c>
      <c r="C1373" s="247">
        <v>2</v>
      </c>
      <c r="D1373" s="246">
        <v>271863</v>
      </c>
      <c r="E1373" s="242"/>
      <c r="F1373" s="247"/>
      <c r="G1373" s="246"/>
      <c r="H1373" s="245"/>
      <c r="I1373" s="245">
        <v>3541913</v>
      </c>
      <c r="J1373" s="246" t="s">
        <v>17</v>
      </c>
      <c r="K1373" s="138"/>
      <c r="L1373" s="138"/>
      <c r="M1373" s="138"/>
      <c r="N1373" s="138"/>
      <c r="O1373" s="138"/>
      <c r="P1373" s="138"/>
      <c r="Q1373" s="138"/>
      <c r="R1373" s="138"/>
    </row>
    <row r="1374" spans="1:18" s="134" customFormat="1" x14ac:dyDescent="0.25">
      <c r="A1374" s="241">
        <v>43395</v>
      </c>
      <c r="B1374" s="242">
        <v>180177812</v>
      </c>
      <c r="C1374" s="247">
        <v>51</v>
      </c>
      <c r="D1374" s="246">
        <v>6430550</v>
      </c>
      <c r="E1374" s="242"/>
      <c r="F1374" s="247"/>
      <c r="G1374" s="246"/>
      <c r="H1374" s="245"/>
      <c r="I1374" s="245"/>
      <c r="J1374" s="246"/>
      <c r="K1374" s="138"/>
      <c r="L1374" s="138"/>
      <c r="M1374" s="138"/>
      <c r="N1374" s="138"/>
      <c r="O1374" s="138"/>
      <c r="P1374" s="138"/>
      <c r="Q1374" s="138"/>
      <c r="R1374" s="138"/>
    </row>
    <row r="1375" spans="1:18" s="134" customFormat="1" x14ac:dyDescent="0.25">
      <c r="A1375" s="241">
        <v>43395</v>
      </c>
      <c r="B1375" s="242">
        <v>180177813</v>
      </c>
      <c r="C1375" s="247">
        <v>3</v>
      </c>
      <c r="D1375" s="246">
        <v>263113</v>
      </c>
      <c r="E1375" s="242"/>
      <c r="F1375" s="247"/>
      <c r="G1375" s="246"/>
      <c r="H1375" s="245"/>
      <c r="I1375" s="245"/>
      <c r="J1375" s="246"/>
      <c r="K1375" s="138"/>
      <c r="L1375" s="138"/>
      <c r="M1375" s="138"/>
      <c r="N1375" s="138"/>
      <c r="O1375" s="138"/>
      <c r="P1375" s="138"/>
      <c r="Q1375" s="138"/>
      <c r="R1375" s="138"/>
    </row>
    <row r="1376" spans="1:18" s="134" customFormat="1" x14ac:dyDescent="0.25">
      <c r="A1376" s="241">
        <v>43395</v>
      </c>
      <c r="B1376" s="242">
        <v>180177834</v>
      </c>
      <c r="C1376" s="247">
        <v>22</v>
      </c>
      <c r="D1376" s="246">
        <v>1983713</v>
      </c>
      <c r="E1376" s="242"/>
      <c r="F1376" s="247"/>
      <c r="G1376" s="246"/>
      <c r="H1376" s="245"/>
      <c r="I1376" s="245"/>
      <c r="J1376" s="246"/>
      <c r="K1376" s="138"/>
      <c r="L1376" s="138"/>
      <c r="M1376" s="138"/>
      <c r="N1376" s="138"/>
      <c r="O1376" s="138"/>
      <c r="P1376" s="138"/>
      <c r="Q1376" s="138"/>
      <c r="R1376" s="138"/>
    </row>
    <row r="1377" spans="1:18" s="134" customFormat="1" x14ac:dyDescent="0.25">
      <c r="A1377" s="241">
        <v>43395</v>
      </c>
      <c r="B1377" s="242">
        <v>180177845</v>
      </c>
      <c r="C1377" s="247">
        <v>3</v>
      </c>
      <c r="D1377" s="246">
        <v>199413</v>
      </c>
      <c r="E1377" s="242"/>
      <c r="F1377" s="247"/>
      <c r="G1377" s="246"/>
      <c r="H1377" s="245"/>
      <c r="I1377" s="245"/>
      <c r="J1377" s="246"/>
      <c r="K1377" s="138"/>
      <c r="L1377" s="138"/>
      <c r="M1377" s="138"/>
      <c r="N1377" s="138"/>
      <c r="O1377" s="138"/>
      <c r="P1377" s="138"/>
      <c r="Q1377" s="138"/>
      <c r="R1377" s="138"/>
    </row>
    <row r="1378" spans="1:18" s="134" customFormat="1" x14ac:dyDescent="0.25">
      <c r="A1378" s="241">
        <v>43395</v>
      </c>
      <c r="B1378" s="242">
        <v>180177852</v>
      </c>
      <c r="C1378" s="247">
        <v>10</v>
      </c>
      <c r="D1378" s="246">
        <v>1313638</v>
      </c>
      <c r="E1378" s="242"/>
      <c r="F1378" s="247"/>
      <c r="G1378" s="246"/>
      <c r="H1378" s="245"/>
      <c r="I1378" s="245"/>
      <c r="J1378" s="246"/>
      <c r="K1378" s="138"/>
      <c r="L1378" s="138"/>
      <c r="M1378" s="138"/>
      <c r="N1378" s="138"/>
      <c r="O1378" s="138"/>
      <c r="P1378" s="138"/>
      <c r="Q1378" s="138"/>
      <c r="R1378" s="138"/>
    </row>
    <row r="1379" spans="1:18" s="134" customFormat="1" x14ac:dyDescent="0.25">
      <c r="A1379" s="241">
        <v>43395</v>
      </c>
      <c r="B1379" s="242">
        <v>180177857</v>
      </c>
      <c r="C1379" s="247">
        <v>1</v>
      </c>
      <c r="D1379" s="246">
        <v>92050</v>
      </c>
      <c r="E1379" s="242"/>
      <c r="F1379" s="247"/>
      <c r="G1379" s="246"/>
      <c r="H1379" s="245"/>
      <c r="I1379" s="245"/>
      <c r="J1379" s="246"/>
      <c r="K1379" s="138"/>
      <c r="L1379" s="138"/>
      <c r="M1379" s="138"/>
      <c r="N1379" s="138"/>
      <c r="O1379" s="138"/>
      <c r="P1379" s="138"/>
      <c r="Q1379" s="138"/>
      <c r="R1379" s="138"/>
    </row>
    <row r="1380" spans="1:18" s="134" customFormat="1" x14ac:dyDescent="0.25">
      <c r="A1380" s="241">
        <v>43395</v>
      </c>
      <c r="B1380" s="242">
        <v>180177868</v>
      </c>
      <c r="C1380" s="247">
        <v>5</v>
      </c>
      <c r="D1380" s="246">
        <v>629300</v>
      </c>
      <c r="E1380" s="242"/>
      <c r="F1380" s="247"/>
      <c r="G1380" s="246"/>
      <c r="H1380" s="245"/>
      <c r="I1380" s="245"/>
      <c r="J1380" s="246"/>
      <c r="K1380" s="138"/>
      <c r="L1380" s="138"/>
      <c r="M1380" s="138"/>
      <c r="N1380" s="138"/>
      <c r="O1380" s="138"/>
      <c r="P1380" s="138"/>
      <c r="Q1380" s="138"/>
      <c r="R1380" s="138"/>
    </row>
    <row r="1381" spans="1:18" s="134" customFormat="1" x14ac:dyDescent="0.25">
      <c r="A1381" s="241">
        <v>43395</v>
      </c>
      <c r="B1381" s="242">
        <v>180177880</v>
      </c>
      <c r="C1381" s="247">
        <v>2</v>
      </c>
      <c r="D1381" s="246">
        <v>194425</v>
      </c>
      <c r="E1381" s="242"/>
      <c r="F1381" s="247"/>
      <c r="G1381" s="246"/>
      <c r="H1381" s="245"/>
      <c r="I1381" s="245">
        <v>11106202</v>
      </c>
      <c r="J1381" s="246" t="s">
        <v>17</v>
      </c>
      <c r="K1381" s="138"/>
      <c r="L1381" s="138"/>
      <c r="M1381" s="138"/>
      <c r="N1381" s="138"/>
      <c r="O1381" s="138"/>
      <c r="P1381" s="138"/>
      <c r="Q1381" s="138"/>
      <c r="R1381" s="138"/>
    </row>
    <row r="1382" spans="1:18" s="134" customFormat="1" x14ac:dyDescent="0.25">
      <c r="A1382" s="241">
        <v>43396</v>
      </c>
      <c r="B1382" s="242">
        <v>180177897</v>
      </c>
      <c r="C1382" s="247">
        <v>24</v>
      </c>
      <c r="D1382" s="246">
        <v>2792125</v>
      </c>
      <c r="E1382" s="242"/>
      <c r="F1382" s="247"/>
      <c r="G1382" s="246"/>
      <c r="H1382" s="245"/>
      <c r="I1382" s="245"/>
      <c r="J1382" s="246"/>
      <c r="K1382" s="138"/>
      <c r="L1382" s="138"/>
      <c r="M1382" s="138"/>
      <c r="N1382" s="138"/>
      <c r="O1382" s="138"/>
      <c r="P1382" s="138"/>
      <c r="Q1382" s="138"/>
      <c r="R1382" s="138"/>
    </row>
    <row r="1383" spans="1:18" s="134" customFormat="1" x14ac:dyDescent="0.25">
      <c r="A1383" s="241">
        <v>43396</v>
      </c>
      <c r="B1383" s="242">
        <v>180177904</v>
      </c>
      <c r="C1383" s="247">
        <v>2</v>
      </c>
      <c r="D1383" s="246">
        <v>225138</v>
      </c>
      <c r="E1383" s="242"/>
      <c r="F1383" s="247"/>
      <c r="G1383" s="246"/>
      <c r="H1383" s="245"/>
      <c r="I1383" s="245"/>
      <c r="J1383" s="246"/>
      <c r="K1383" s="138"/>
      <c r="L1383" s="138"/>
      <c r="M1383" s="138"/>
      <c r="N1383" s="138"/>
      <c r="O1383" s="138"/>
      <c r="P1383" s="138"/>
      <c r="Q1383" s="138"/>
      <c r="R1383" s="138"/>
    </row>
    <row r="1384" spans="1:18" s="134" customFormat="1" x14ac:dyDescent="0.25">
      <c r="A1384" s="241">
        <v>43396</v>
      </c>
      <c r="B1384" s="242">
        <v>180177908</v>
      </c>
      <c r="C1384" s="247">
        <v>1</v>
      </c>
      <c r="D1384" s="246">
        <v>108588</v>
      </c>
      <c r="E1384" s="242"/>
      <c r="F1384" s="247"/>
      <c r="G1384" s="246"/>
      <c r="H1384" s="245"/>
      <c r="I1384" s="245"/>
      <c r="J1384" s="246"/>
      <c r="K1384" s="138"/>
      <c r="L1384" s="138"/>
      <c r="M1384" s="138"/>
      <c r="N1384" s="138"/>
      <c r="O1384" s="138"/>
      <c r="P1384" s="138"/>
      <c r="Q1384" s="138"/>
      <c r="R1384" s="138"/>
    </row>
    <row r="1385" spans="1:18" s="134" customFormat="1" x14ac:dyDescent="0.25">
      <c r="A1385" s="241">
        <v>43396</v>
      </c>
      <c r="B1385" s="242">
        <v>180177930</v>
      </c>
      <c r="C1385" s="247">
        <v>9</v>
      </c>
      <c r="D1385" s="246">
        <v>945613</v>
      </c>
      <c r="E1385" s="242"/>
      <c r="F1385" s="247"/>
      <c r="G1385" s="246"/>
      <c r="H1385" s="245"/>
      <c r="I1385" s="245"/>
      <c r="J1385" s="246"/>
      <c r="K1385" s="138"/>
      <c r="L1385" s="138"/>
      <c r="M1385" s="138"/>
      <c r="N1385" s="138"/>
      <c r="O1385" s="138"/>
      <c r="P1385" s="138"/>
      <c r="Q1385" s="138"/>
      <c r="R1385" s="138"/>
    </row>
    <row r="1386" spans="1:18" s="134" customFormat="1" x14ac:dyDescent="0.25">
      <c r="A1386" s="241">
        <v>43396</v>
      </c>
      <c r="B1386" s="242">
        <v>180177938</v>
      </c>
      <c r="C1386" s="247">
        <v>3</v>
      </c>
      <c r="D1386" s="246">
        <v>361550</v>
      </c>
      <c r="E1386" s="242"/>
      <c r="F1386" s="247"/>
      <c r="G1386" s="246"/>
      <c r="H1386" s="245"/>
      <c r="I1386" s="245"/>
      <c r="J1386" s="246"/>
      <c r="K1386" s="138"/>
      <c r="L1386" s="138"/>
      <c r="M1386" s="138"/>
      <c r="N1386" s="138"/>
      <c r="O1386" s="138"/>
      <c r="P1386" s="138"/>
      <c r="Q1386" s="138"/>
      <c r="R1386" s="138"/>
    </row>
    <row r="1387" spans="1:18" s="134" customFormat="1" x14ac:dyDescent="0.25">
      <c r="A1387" s="241">
        <v>43396</v>
      </c>
      <c r="B1387" s="242">
        <v>180177946</v>
      </c>
      <c r="C1387" s="247">
        <v>3</v>
      </c>
      <c r="D1387" s="246">
        <v>292338</v>
      </c>
      <c r="E1387" s="242"/>
      <c r="F1387" s="247"/>
      <c r="G1387" s="246"/>
      <c r="H1387" s="245"/>
      <c r="I1387" s="245">
        <v>4725352</v>
      </c>
      <c r="J1387" s="246" t="s">
        <v>17</v>
      </c>
      <c r="K1387" s="138"/>
      <c r="L1387" s="138"/>
      <c r="M1387" s="138"/>
      <c r="N1387" s="138"/>
      <c r="O1387" s="138"/>
      <c r="P1387" s="138"/>
      <c r="Q1387" s="138"/>
      <c r="R1387" s="138"/>
    </row>
    <row r="1388" spans="1:18" s="134" customFormat="1" x14ac:dyDescent="0.25">
      <c r="A1388" s="241">
        <v>43397</v>
      </c>
      <c r="B1388" s="242">
        <v>180177979</v>
      </c>
      <c r="C1388" s="247">
        <v>13</v>
      </c>
      <c r="D1388" s="246">
        <v>1651913</v>
      </c>
      <c r="E1388" s="242">
        <v>180045870</v>
      </c>
      <c r="F1388" s="247">
        <v>5</v>
      </c>
      <c r="G1388" s="246">
        <v>539175</v>
      </c>
      <c r="H1388" s="245"/>
      <c r="I1388" s="245"/>
      <c r="J1388" s="246"/>
      <c r="K1388" s="138"/>
      <c r="L1388" s="138"/>
      <c r="M1388" s="138"/>
      <c r="N1388" s="138"/>
      <c r="O1388" s="138"/>
      <c r="P1388" s="138"/>
      <c r="Q1388" s="138"/>
      <c r="R1388" s="138"/>
    </row>
    <row r="1389" spans="1:18" s="134" customFormat="1" x14ac:dyDescent="0.25">
      <c r="A1389" s="241">
        <v>43397</v>
      </c>
      <c r="B1389" s="242">
        <v>180177983</v>
      </c>
      <c r="C1389" s="247">
        <v>3</v>
      </c>
      <c r="D1389" s="246">
        <v>331188</v>
      </c>
      <c r="E1389" s="242"/>
      <c r="F1389" s="247"/>
      <c r="G1389" s="246"/>
      <c r="H1389" s="245"/>
      <c r="I1389" s="245"/>
      <c r="J1389" s="246"/>
      <c r="K1389" s="138"/>
      <c r="L1389" s="138"/>
      <c r="M1389" s="138"/>
      <c r="N1389" s="138"/>
      <c r="O1389" s="138"/>
      <c r="P1389" s="138"/>
      <c r="Q1389" s="138"/>
      <c r="R1389" s="138"/>
    </row>
    <row r="1390" spans="1:18" s="134" customFormat="1" x14ac:dyDescent="0.25">
      <c r="A1390" s="241">
        <v>43397</v>
      </c>
      <c r="B1390" s="242">
        <v>180177988</v>
      </c>
      <c r="C1390" s="247">
        <v>3</v>
      </c>
      <c r="D1390" s="246">
        <v>344838</v>
      </c>
      <c r="E1390" s="242"/>
      <c r="F1390" s="247"/>
      <c r="G1390" s="246"/>
      <c r="H1390" s="245"/>
      <c r="I1390" s="245"/>
      <c r="J1390" s="246"/>
      <c r="K1390" s="138"/>
      <c r="L1390" s="138"/>
      <c r="M1390" s="138"/>
      <c r="N1390" s="138"/>
      <c r="O1390" s="138"/>
      <c r="P1390" s="138"/>
      <c r="Q1390" s="138"/>
      <c r="R1390" s="138"/>
    </row>
    <row r="1391" spans="1:18" s="134" customFormat="1" x14ac:dyDescent="0.25">
      <c r="A1391" s="241">
        <v>43397</v>
      </c>
      <c r="B1391" s="242">
        <v>180177991</v>
      </c>
      <c r="C1391" s="247">
        <v>1</v>
      </c>
      <c r="D1391" s="246">
        <v>88200</v>
      </c>
      <c r="E1391" s="242"/>
      <c r="F1391" s="247"/>
      <c r="G1391" s="246"/>
      <c r="H1391" s="245"/>
      <c r="I1391" s="245"/>
      <c r="J1391" s="246"/>
      <c r="K1391" s="138"/>
      <c r="L1391" s="138"/>
      <c r="M1391" s="138"/>
      <c r="N1391" s="138"/>
      <c r="O1391" s="138"/>
      <c r="P1391" s="138"/>
      <c r="Q1391" s="138"/>
      <c r="R1391" s="138"/>
    </row>
    <row r="1392" spans="1:18" s="134" customFormat="1" x14ac:dyDescent="0.25">
      <c r="A1392" s="241">
        <v>43397</v>
      </c>
      <c r="B1392" s="242">
        <v>180178002</v>
      </c>
      <c r="C1392" s="247">
        <v>2</v>
      </c>
      <c r="D1392" s="246">
        <v>189000</v>
      </c>
      <c r="E1392" s="242"/>
      <c r="F1392" s="247"/>
      <c r="G1392" s="246"/>
      <c r="H1392" s="245"/>
      <c r="I1392" s="245"/>
      <c r="J1392" s="246"/>
      <c r="K1392" s="138"/>
      <c r="L1392" s="138"/>
      <c r="M1392" s="138"/>
      <c r="N1392" s="138"/>
      <c r="O1392" s="138"/>
      <c r="P1392" s="138"/>
      <c r="Q1392" s="138"/>
      <c r="R1392" s="138"/>
    </row>
    <row r="1393" spans="1:18" s="134" customFormat="1" x14ac:dyDescent="0.25">
      <c r="A1393" s="241">
        <v>43397</v>
      </c>
      <c r="B1393" s="242">
        <v>180178006</v>
      </c>
      <c r="C1393" s="247">
        <v>4</v>
      </c>
      <c r="D1393" s="246">
        <v>485100</v>
      </c>
      <c r="E1393" s="242"/>
      <c r="F1393" s="247"/>
      <c r="G1393" s="246"/>
      <c r="H1393" s="245"/>
      <c r="I1393" s="245"/>
      <c r="J1393" s="246"/>
      <c r="K1393" s="138"/>
      <c r="L1393" s="138"/>
      <c r="M1393" s="138"/>
      <c r="N1393" s="138"/>
      <c r="O1393" s="138"/>
      <c r="P1393" s="138"/>
      <c r="Q1393" s="138"/>
      <c r="R1393" s="138"/>
    </row>
    <row r="1394" spans="1:18" s="134" customFormat="1" x14ac:dyDescent="0.25">
      <c r="A1394" s="241">
        <v>43397</v>
      </c>
      <c r="B1394" s="242">
        <v>180178016</v>
      </c>
      <c r="C1394" s="247">
        <v>3</v>
      </c>
      <c r="D1394" s="246">
        <v>239663</v>
      </c>
      <c r="E1394" s="242"/>
      <c r="F1394" s="247"/>
      <c r="G1394" s="246"/>
      <c r="H1394" s="245"/>
      <c r="I1394" s="245"/>
      <c r="J1394" s="246"/>
      <c r="K1394" s="138"/>
      <c r="L1394" s="138"/>
      <c r="M1394" s="138"/>
      <c r="N1394" s="138"/>
      <c r="O1394" s="138"/>
      <c r="P1394" s="138"/>
      <c r="Q1394" s="138"/>
      <c r="R1394" s="138"/>
    </row>
    <row r="1395" spans="1:18" s="134" customFormat="1" x14ac:dyDescent="0.25">
      <c r="A1395" s="241">
        <v>43397</v>
      </c>
      <c r="B1395" s="242">
        <v>180178021</v>
      </c>
      <c r="C1395" s="247">
        <v>3</v>
      </c>
      <c r="D1395" s="246">
        <v>270463</v>
      </c>
      <c r="E1395" s="242"/>
      <c r="F1395" s="247"/>
      <c r="G1395" s="246"/>
      <c r="H1395" s="245"/>
      <c r="I1395" s="245"/>
      <c r="J1395" s="246"/>
      <c r="K1395" s="138"/>
      <c r="L1395" s="138"/>
      <c r="M1395" s="138"/>
      <c r="N1395" s="138"/>
      <c r="O1395" s="138"/>
      <c r="P1395" s="138"/>
      <c r="Q1395" s="138"/>
      <c r="R1395" s="138"/>
    </row>
    <row r="1396" spans="1:18" s="134" customFormat="1" x14ac:dyDescent="0.25">
      <c r="A1396" s="241">
        <v>43397</v>
      </c>
      <c r="B1396" s="242">
        <v>180178033</v>
      </c>
      <c r="C1396" s="247">
        <v>6</v>
      </c>
      <c r="D1396" s="246">
        <v>530250</v>
      </c>
      <c r="E1396" s="242"/>
      <c r="F1396" s="247"/>
      <c r="G1396" s="246"/>
      <c r="H1396" s="245"/>
      <c r="I1396" s="245">
        <v>3591440</v>
      </c>
      <c r="J1396" s="246" t="s">
        <v>17</v>
      </c>
      <c r="K1396" s="138"/>
      <c r="L1396" s="138"/>
      <c r="M1396" s="138"/>
      <c r="N1396" s="138"/>
      <c r="O1396" s="138"/>
      <c r="P1396" s="138"/>
      <c r="Q1396" s="138"/>
      <c r="R1396" s="138"/>
    </row>
    <row r="1397" spans="1:18" s="134" customFormat="1" x14ac:dyDescent="0.25">
      <c r="A1397" s="241">
        <v>43398</v>
      </c>
      <c r="B1397" s="242">
        <v>180178040</v>
      </c>
      <c r="C1397" s="247">
        <v>22</v>
      </c>
      <c r="D1397" s="246">
        <v>2569963</v>
      </c>
      <c r="E1397" s="242"/>
      <c r="F1397" s="247"/>
      <c r="G1397" s="246"/>
      <c r="H1397" s="245"/>
      <c r="I1397" s="245"/>
      <c r="J1397" s="246"/>
      <c r="K1397" s="138"/>
      <c r="L1397" s="138"/>
      <c r="M1397" s="138"/>
      <c r="N1397" s="138"/>
      <c r="O1397" s="138"/>
      <c r="P1397" s="138"/>
      <c r="Q1397" s="138"/>
      <c r="R1397" s="138"/>
    </row>
    <row r="1398" spans="1:18" s="134" customFormat="1" x14ac:dyDescent="0.25">
      <c r="A1398" s="241">
        <v>43398</v>
      </c>
      <c r="B1398" s="242">
        <v>180178046</v>
      </c>
      <c r="C1398" s="247">
        <v>12</v>
      </c>
      <c r="D1398" s="246">
        <v>1225875</v>
      </c>
      <c r="E1398" s="242"/>
      <c r="F1398" s="247"/>
      <c r="G1398" s="246"/>
      <c r="H1398" s="245"/>
      <c r="I1398" s="245"/>
      <c r="J1398" s="246"/>
      <c r="K1398" s="138"/>
      <c r="L1398" s="138"/>
      <c r="M1398" s="138"/>
      <c r="N1398" s="138"/>
      <c r="O1398" s="138"/>
      <c r="P1398" s="138"/>
      <c r="Q1398" s="138"/>
      <c r="R1398" s="138"/>
    </row>
    <row r="1399" spans="1:18" s="134" customFormat="1" x14ac:dyDescent="0.25">
      <c r="A1399" s="241">
        <v>43398</v>
      </c>
      <c r="B1399" s="242">
        <v>180178049</v>
      </c>
      <c r="C1399" s="247">
        <v>4</v>
      </c>
      <c r="D1399" s="246">
        <v>328388</v>
      </c>
      <c r="E1399" s="242"/>
      <c r="F1399" s="247"/>
      <c r="G1399" s="246"/>
      <c r="H1399" s="245"/>
      <c r="I1399" s="245"/>
      <c r="J1399" s="246"/>
      <c r="K1399" s="138"/>
      <c r="L1399" s="138"/>
      <c r="M1399" s="138"/>
      <c r="N1399" s="138"/>
      <c r="O1399" s="138"/>
      <c r="P1399" s="138"/>
      <c r="Q1399" s="138"/>
      <c r="R1399" s="138"/>
    </row>
    <row r="1400" spans="1:18" s="134" customFormat="1" x14ac:dyDescent="0.25">
      <c r="A1400" s="241">
        <v>43398</v>
      </c>
      <c r="B1400" s="242">
        <v>180178064</v>
      </c>
      <c r="C1400" s="247">
        <v>8</v>
      </c>
      <c r="D1400" s="246">
        <v>786975</v>
      </c>
      <c r="E1400" s="242"/>
      <c r="F1400" s="247"/>
      <c r="G1400" s="246"/>
      <c r="H1400" s="245"/>
      <c r="I1400" s="245"/>
      <c r="J1400" s="246"/>
      <c r="K1400" s="138"/>
      <c r="L1400" s="138"/>
      <c r="M1400" s="138"/>
      <c r="N1400" s="138"/>
      <c r="O1400" s="138"/>
      <c r="P1400" s="138"/>
      <c r="Q1400" s="138"/>
      <c r="R1400" s="138"/>
    </row>
    <row r="1401" spans="1:18" s="134" customFormat="1" x14ac:dyDescent="0.25">
      <c r="A1401" s="241">
        <v>43398</v>
      </c>
      <c r="B1401" s="242">
        <v>180178072</v>
      </c>
      <c r="C1401" s="247">
        <v>6</v>
      </c>
      <c r="D1401" s="246">
        <v>626675</v>
      </c>
      <c r="E1401" s="242"/>
      <c r="F1401" s="247"/>
      <c r="G1401" s="246"/>
      <c r="H1401" s="245"/>
      <c r="I1401" s="245"/>
      <c r="J1401" s="246"/>
      <c r="K1401" s="138"/>
      <c r="L1401" s="138"/>
      <c r="M1401" s="138"/>
      <c r="N1401" s="138"/>
      <c r="O1401" s="138"/>
      <c r="P1401" s="138"/>
      <c r="Q1401" s="138"/>
      <c r="R1401" s="138"/>
    </row>
    <row r="1402" spans="1:18" s="134" customFormat="1" x14ac:dyDescent="0.25">
      <c r="A1402" s="241">
        <v>43398</v>
      </c>
      <c r="B1402" s="242">
        <v>180178077</v>
      </c>
      <c r="C1402" s="247">
        <v>5</v>
      </c>
      <c r="D1402" s="246">
        <v>583713</v>
      </c>
      <c r="E1402" s="242"/>
      <c r="F1402" s="247"/>
      <c r="G1402" s="246"/>
      <c r="H1402" s="245"/>
      <c r="I1402" s="245"/>
      <c r="J1402" s="246"/>
      <c r="K1402" s="138"/>
      <c r="L1402" s="138"/>
      <c r="M1402" s="138"/>
      <c r="N1402" s="138"/>
      <c r="O1402" s="138"/>
      <c r="P1402" s="138"/>
      <c r="Q1402" s="138"/>
      <c r="R1402" s="138"/>
    </row>
    <row r="1403" spans="1:18" s="134" customFormat="1" x14ac:dyDescent="0.25">
      <c r="A1403" s="241">
        <v>43398</v>
      </c>
      <c r="B1403" s="242">
        <v>180178082</v>
      </c>
      <c r="C1403" s="247">
        <v>2</v>
      </c>
      <c r="D1403" s="246">
        <v>198800</v>
      </c>
      <c r="E1403" s="242"/>
      <c r="F1403" s="247"/>
      <c r="G1403" s="246"/>
      <c r="H1403" s="245"/>
      <c r="I1403" s="245"/>
      <c r="J1403" s="246"/>
      <c r="K1403" s="138"/>
      <c r="L1403" s="138"/>
      <c r="M1403" s="138"/>
      <c r="N1403" s="138"/>
      <c r="O1403" s="138"/>
      <c r="P1403" s="138"/>
      <c r="Q1403" s="138"/>
      <c r="R1403" s="138"/>
    </row>
    <row r="1404" spans="1:18" s="134" customFormat="1" x14ac:dyDescent="0.25">
      <c r="A1404" s="241">
        <v>43398</v>
      </c>
      <c r="B1404" s="242">
        <v>180178090</v>
      </c>
      <c r="C1404" s="247">
        <v>2</v>
      </c>
      <c r="D1404" s="246">
        <v>218138</v>
      </c>
      <c r="E1404" s="242"/>
      <c r="F1404" s="247"/>
      <c r="G1404" s="246"/>
      <c r="H1404" s="245"/>
      <c r="I1404" s="245">
        <v>6538527</v>
      </c>
      <c r="J1404" s="246" t="s">
        <v>17</v>
      </c>
      <c r="K1404" s="138"/>
      <c r="L1404" s="138"/>
      <c r="M1404" s="138"/>
      <c r="N1404" s="138"/>
      <c r="O1404" s="138"/>
      <c r="P1404" s="138"/>
      <c r="Q1404" s="138"/>
      <c r="R1404" s="138"/>
    </row>
    <row r="1405" spans="1:18" s="134" customFormat="1" x14ac:dyDescent="0.25">
      <c r="A1405" s="241">
        <v>43399</v>
      </c>
      <c r="B1405" s="242">
        <v>180178101</v>
      </c>
      <c r="C1405" s="247">
        <v>23</v>
      </c>
      <c r="D1405" s="246">
        <v>2680038</v>
      </c>
      <c r="E1405" s="242">
        <v>180045892</v>
      </c>
      <c r="F1405" s="247">
        <v>6</v>
      </c>
      <c r="G1405" s="246">
        <v>628775</v>
      </c>
      <c r="H1405" s="245"/>
      <c r="I1405" s="245"/>
      <c r="J1405" s="246"/>
      <c r="K1405" s="138"/>
      <c r="L1405" s="138"/>
      <c r="M1405" s="138"/>
      <c r="N1405" s="138"/>
      <c r="O1405" s="138"/>
      <c r="P1405" s="138"/>
      <c r="Q1405" s="138"/>
      <c r="R1405" s="138"/>
    </row>
    <row r="1406" spans="1:18" s="134" customFormat="1" x14ac:dyDescent="0.25">
      <c r="A1406" s="241">
        <v>43399</v>
      </c>
      <c r="B1406" s="242">
        <v>180178108</v>
      </c>
      <c r="C1406" s="247">
        <v>5</v>
      </c>
      <c r="D1406" s="246">
        <v>399263</v>
      </c>
      <c r="E1406" s="242">
        <v>180045895</v>
      </c>
      <c r="F1406" s="247">
        <v>1</v>
      </c>
      <c r="G1406" s="246">
        <v>202563</v>
      </c>
      <c r="H1406" s="245"/>
      <c r="I1406" s="245"/>
      <c r="J1406" s="246"/>
      <c r="K1406" s="138"/>
      <c r="L1406" s="138"/>
      <c r="M1406" s="138"/>
      <c r="N1406" s="138"/>
      <c r="O1406" s="138"/>
      <c r="P1406" s="138"/>
      <c r="Q1406" s="138"/>
      <c r="R1406" s="138"/>
    </row>
    <row r="1407" spans="1:18" s="134" customFormat="1" x14ac:dyDescent="0.25">
      <c r="A1407" s="241">
        <v>43399</v>
      </c>
      <c r="B1407" s="242">
        <v>180178111</v>
      </c>
      <c r="C1407" s="247">
        <v>3</v>
      </c>
      <c r="D1407" s="246">
        <v>389550</v>
      </c>
      <c r="E1407" s="242"/>
      <c r="F1407" s="247"/>
      <c r="G1407" s="246"/>
      <c r="H1407" s="245"/>
      <c r="I1407" s="245"/>
      <c r="J1407" s="246"/>
      <c r="K1407" s="138"/>
      <c r="L1407" s="138"/>
      <c r="M1407" s="138"/>
      <c r="N1407" s="138"/>
      <c r="O1407" s="138"/>
      <c r="P1407" s="138"/>
      <c r="Q1407" s="138"/>
      <c r="R1407" s="138"/>
    </row>
    <row r="1408" spans="1:18" s="134" customFormat="1" x14ac:dyDescent="0.25">
      <c r="A1408" s="241">
        <v>43399</v>
      </c>
      <c r="B1408" s="242">
        <v>180178122</v>
      </c>
      <c r="C1408" s="247">
        <v>6</v>
      </c>
      <c r="D1408" s="246">
        <v>645225</v>
      </c>
      <c r="E1408" s="242"/>
      <c r="F1408" s="247"/>
      <c r="G1408" s="246"/>
      <c r="H1408" s="245"/>
      <c r="I1408" s="245"/>
      <c r="J1408" s="246"/>
      <c r="K1408" s="138"/>
      <c r="L1408" s="138"/>
      <c r="M1408" s="138"/>
      <c r="N1408" s="138"/>
      <c r="O1408" s="138"/>
      <c r="P1408" s="138"/>
      <c r="Q1408" s="138"/>
      <c r="R1408" s="138"/>
    </row>
    <row r="1409" spans="1:18" s="134" customFormat="1" x14ac:dyDescent="0.25">
      <c r="A1409" s="241">
        <v>43399</v>
      </c>
      <c r="B1409" s="242">
        <v>180178133</v>
      </c>
      <c r="C1409" s="247">
        <v>2</v>
      </c>
      <c r="D1409" s="246">
        <v>148838</v>
      </c>
      <c r="E1409" s="242"/>
      <c r="F1409" s="247"/>
      <c r="G1409" s="246"/>
      <c r="H1409" s="245"/>
      <c r="I1409" s="245"/>
      <c r="J1409" s="246"/>
      <c r="K1409" s="138"/>
      <c r="L1409" s="138"/>
      <c r="M1409" s="138"/>
      <c r="N1409" s="138"/>
      <c r="O1409" s="138"/>
      <c r="P1409" s="138"/>
      <c r="Q1409" s="138"/>
      <c r="R1409" s="138"/>
    </row>
    <row r="1410" spans="1:18" s="134" customFormat="1" x14ac:dyDescent="0.25">
      <c r="A1410" s="241">
        <v>43399</v>
      </c>
      <c r="B1410" s="242">
        <v>180178134</v>
      </c>
      <c r="C1410" s="247">
        <v>6</v>
      </c>
      <c r="D1410" s="246">
        <v>580913</v>
      </c>
      <c r="E1410" s="242"/>
      <c r="F1410" s="247"/>
      <c r="G1410" s="246"/>
      <c r="H1410" s="245"/>
      <c r="I1410" s="245"/>
      <c r="J1410" s="246"/>
      <c r="K1410" s="138"/>
      <c r="L1410" s="138"/>
      <c r="M1410" s="138"/>
      <c r="N1410" s="138"/>
      <c r="O1410" s="138"/>
      <c r="P1410" s="138"/>
      <c r="Q1410" s="138"/>
      <c r="R1410" s="138"/>
    </row>
    <row r="1411" spans="1:18" s="134" customFormat="1" x14ac:dyDescent="0.25">
      <c r="A1411" s="241">
        <v>43399</v>
      </c>
      <c r="B1411" s="242">
        <v>180178151</v>
      </c>
      <c r="C1411" s="247">
        <v>5</v>
      </c>
      <c r="D1411" s="246">
        <v>524650</v>
      </c>
      <c r="E1411" s="242"/>
      <c r="F1411" s="247"/>
      <c r="G1411" s="246"/>
      <c r="H1411" s="245"/>
      <c r="I1411" s="245">
        <v>4537139</v>
      </c>
      <c r="J1411" s="246" t="s">
        <v>17</v>
      </c>
      <c r="K1411" s="138"/>
      <c r="L1411" s="138"/>
      <c r="M1411" s="138"/>
      <c r="N1411" s="138"/>
      <c r="O1411" s="138"/>
      <c r="P1411" s="138"/>
      <c r="Q1411" s="138"/>
      <c r="R1411" s="138"/>
    </row>
    <row r="1412" spans="1:18" s="134" customFormat="1" x14ac:dyDescent="0.25">
      <c r="A1412" s="241">
        <v>43400</v>
      </c>
      <c r="B1412" s="242">
        <v>180178168</v>
      </c>
      <c r="C1412" s="247">
        <v>17</v>
      </c>
      <c r="D1412" s="246">
        <v>1743175</v>
      </c>
      <c r="E1412" s="242">
        <v>180045906</v>
      </c>
      <c r="F1412" s="247">
        <v>7</v>
      </c>
      <c r="G1412" s="246">
        <v>970288</v>
      </c>
      <c r="H1412" s="245"/>
      <c r="I1412" s="245"/>
      <c r="J1412" s="246"/>
      <c r="K1412" s="138"/>
      <c r="L1412" s="138"/>
      <c r="M1412" s="138"/>
      <c r="N1412" s="138"/>
      <c r="O1412" s="138"/>
      <c r="P1412" s="138"/>
      <c r="Q1412" s="138"/>
      <c r="R1412" s="138"/>
    </row>
    <row r="1413" spans="1:18" s="134" customFormat="1" x14ac:dyDescent="0.25">
      <c r="A1413" s="241">
        <v>43400</v>
      </c>
      <c r="B1413" s="242">
        <v>180178176</v>
      </c>
      <c r="C1413" s="247">
        <v>7</v>
      </c>
      <c r="D1413" s="246">
        <v>855138</v>
      </c>
      <c r="E1413" s="242">
        <v>180045913</v>
      </c>
      <c r="F1413" s="247">
        <v>1</v>
      </c>
      <c r="G1413" s="246">
        <v>42875</v>
      </c>
      <c r="H1413" s="245"/>
      <c r="I1413" s="245"/>
      <c r="J1413" s="246"/>
      <c r="K1413" s="138"/>
      <c r="L1413" s="138"/>
      <c r="M1413" s="138"/>
      <c r="N1413" s="138"/>
      <c r="O1413" s="138"/>
      <c r="P1413" s="138"/>
      <c r="Q1413" s="138"/>
      <c r="R1413" s="138"/>
    </row>
    <row r="1414" spans="1:18" s="134" customFormat="1" x14ac:dyDescent="0.25">
      <c r="A1414" s="241">
        <v>43400</v>
      </c>
      <c r="B1414" s="242">
        <v>180178180</v>
      </c>
      <c r="C1414" s="247">
        <v>6</v>
      </c>
      <c r="D1414" s="246">
        <v>624575</v>
      </c>
      <c r="E1414" s="242"/>
      <c r="F1414" s="247"/>
      <c r="G1414" s="246"/>
      <c r="H1414" s="245"/>
      <c r="I1414" s="245"/>
      <c r="J1414" s="246"/>
      <c r="K1414" s="138"/>
      <c r="L1414" s="138"/>
      <c r="M1414" s="138"/>
      <c r="N1414" s="138"/>
      <c r="O1414" s="138"/>
      <c r="P1414" s="138"/>
      <c r="Q1414" s="138"/>
      <c r="R1414" s="138"/>
    </row>
    <row r="1415" spans="1:18" s="134" customFormat="1" x14ac:dyDescent="0.25">
      <c r="A1415" s="241">
        <v>43400</v>
      </c>
      <c r="B1415" s="242">
        <v>180178024</v>
      </c>
      <c r="C1415" s="247">
        <v>8</v>
      </c>
      <c r="D1415" s="246">
        <v>830638</v>
      </c>
      <c r="E1415" s="242"/>
      <c r="F1415" s="247"/>
      <c r="G1415" s="246"/>
      <c r="H1415" s="245"/>
      <c r="I1415" s="245"/>
      <c r="J1415" s="246"/>
      <c r="K1415" s="138"/>
      <c r="L1415" s="138"/>
      <c r="M1415" s="138"/>
      <c r="N1415" s="138"/>
      <c r="O1415" s="138"/>
      <c r="P1415" s="138"/>
      <c r="Q1415" s="138"/>
      <c r="R1415" s="138"/>
    </row>
    <row r="1416" spans="1:18" s="134" customFormat="1" x14ac:dyDescent="0.25">
      <c r="A1416" s="241">
        <v>43400</v>
      </c>
      <c r="B1416" s="242">
        <v>180178206</v>
      </c>
      <c r="C1416" s="247">
        <v>2</v>
      </c>
      <c r="D1416" s="246">
        <v>222075</v>
      </c>
      <c r="E1416" s="242"/>
      <c r="F1416" s="247"/>
      <c r="G1416" s="246"/>
      <c r="H1416" s="245"/>
      <c r="I1416" s="245"/>
      <c r="J1416" s="246"/>
      <c r="K1416" s="138"/>
      <c r="L1416" s="138"/>
      <c r="M1416" s="138"/>
      <c r="N1416" s="138"/>
      <c r="O1416" s="138"/>
      <c r="P1416" s="138"/>
      <c r="Q1416" s="138"/>
      <c r="R1416" s="138"/>
    </row>
    <row r="1417" spans="1:18" s="134" customFormat="1" x14ac:dyDescent="0.25">
      <c r="A1417" s="241">
        <v>43400</v>
      </c>
      <c r="B1417" s="242">
        <v>180178222</v>
      </c>
      <c r="C1417" s="247">
        <v>2</v>
      </c>
      <c r="D1417" s="246">
        <v>276500</v>
      </c>
      <c r="E1417" s="242"/>
      <c r="F1417" s="247"/>
      <c r="G1417" s="246"/>
      <c r="H1417" s="245"/>
      <c r="I1417" s="245">
        <v>3538938</v>
      </c>
      <c r="J1417" s="246" t="s">
        <v>17</v>
      </c>
      <c r="K1417" s="138"/>
      <c r="L1417" s="138"/>
      <c r="M1417" s="138"/>
      <c r="N1417" s="138"/>
      <c r="O1417" s="138"/>
      <c r="P1417" s="138"/>
      <c r="Q1417" s="138"/>
      <c r="R1417" s="138"/>
    </row>
    <row r="1418" spans="1:18" s="134" customFormat="1" x14ac:dyDescent="0.25">
      <c r="A1418" s="241">
        <v>43402</v>
      </c>
      <c r="B1418" s="242">
        <v>180178299</v>
      </c>
      <c r="C1418" s="247">
        <v>46</v>
      </c>
      <c r="D1418" s="246">
        <v>5240725</v>
      </c>
      <c r="E1418" s="242"/>
      <c r="F1418" s="247"/>
      <c r="G1418" s="246"/>
      <c r="H1418" s="245"/>
      <c r="I1418" s="245"/>
      <c r="J1418" s="246"/>
      <c r="K1418" s="138"/>
      <c r="L1418" s="138"/>
      <c r="M1418" s="138"/>
      <c r="N1418" s="138"/>
      <c r="O1418" s="138"/>
      <c r="P1418" s="138"/>
      <c r="Q1418" s="138"/>
      <c r="R1418" s="138"/>
    </row>
    <row r="1419" spans="1:18" s="134" customFormat="1" x14ac:dyDescent="0.25">
      <c r="A1419" s="241">
        <v>43402</v>
      </c>
      <c r="B1419" s="242">
        <v>180178309</v>
      </c>
      <c r="C1419" s="247">
        <v>9</v>
      </c>
      <c r="D1419" s="246">
        <v>839563</v>
      </c>
      <c r="E1419" s="242"/>
      <c r="F1419" s="247"/>
      <c r="G1419" s="246"/>
      <c r="H1419" s="245"/>
      <c r="I1419" s="245"/>
      <c r="J1419" s="246"/>
      <c r="K1419" s="138"/>
      <c r="L1419" s="138"/>
      <c r="M1419" s="138"/>
      <c r="N1419" s="138"/>
      <c r="O1419" s="138"/>
      <c r="P1419" s="138"/>
      <c r="Q1419" s="138"/>
      <c r="R1419" s="138"/>
    </row>
    <row r="1420" spans="1:18" s="134" customFormat="1" x14ac:dyDescent="0.25">
      <c r="A1420" s="241">
        <v>43402</v>
      </c>
      <c r="B1420" s="242">
        <v>180178321</v>
      </c>
      <c r="C1420" s="247">
        <v>22</v>
      </c>
      <c r="D1420" s="246">
        <v>2232475</v>
      </c>
      <c r="E1420" s="242"/>
      <c r="F1420" s="247"/>
      <c r="G1420" s="246"/>
      <c r="H1420" s="245"/>
      <c r="I1420" s="245"/>
      <c r="J1420" s="246"/>
      <c r="K1420" s="138"/>
      <c r="L1420" s="138"/>
      <c r="M1420" s="138"/>
      <c r="N1420" s="138"/>
      <c r="O1420" s="138"/>
      <c r="P1420" s="138"/>
      <c r="Q1420" s="138"/>
      <c r="R1420" s="138"/>
    </row>
    <row r="1421" spans="1:18" s="134" customFormat="1" x14ac:dyDescent="0.25">
      <c r="A1421" s="241">
        <v>43402</v>
      </c>
      <c r="B1421" s="242">
        <v>180178329</v>
      </c>
      <c r="C1421" s="247">
        <v>3</v>
      </c>
      <c r="D1421" s="246">
        <v>362600</v>
      </c>
      <c r="E1421" s="242"/>
      <c r="F1421" s="247"/>
      <c r="G1421" s="246"/>
      <c r="H1421" s="245"/>
      <c r="I1421" s="245"/>
      <c r="J1421" s="246"/>
      <c r="K1421" s="138"/>
      <c r="L1421" s="138"/>
      <c r="M1421" s="138"/>
      <c r="N1421" s="138"/>
      <c r="O1421" s="138"/>
      <c r="P1421" s="138"/>
      <c r="Q1421" s="138"/>
      <c r="R1421" s="138"/>
    </row>
    <row r="1422" spans="1:18" s="134" customFormat="1" x14ac:dyDescent="0.25">
      <c r="A1422" s="241">
        <v>43402</v>
      </c>
      <c r="B1422" s="242">
        <v>180178339</v>
      </c>
      <c r="C1422" s="247">
        <v>3</v>
      </c>
      <c r="D1422" s="246">
        <v>378000</v>
      </c>
      <c r="E1422" s="242"/>
      <c r="F1422" s="247"/>
      <c r="G1422" s="246"/>
      <c r="H1422" s="245"/>
      <c r="I1422" s="245"/>
      <c r="J1422" s="246"/>
      <c r="K1422" s="138"/>
      <c r="L1422" s="138"/>
      <c r="M1422" s="138"/>
      <c r="N1422" s="138"/>
      <c r="O1422" s="138"/>
      <c r="P1422" s="138"/>
      <c r="Q1422" s="138"/>
      <c r="R1422" s="138"/>
    </row>
    <row r="1423" spans="1:18" s="134" customFormat="1" x14ac:dyDescent="0.25">
      <c r="A1423" s="241">
        <v>43402</v>
      </c>
      <c r="B1423" s="242">
        <v>180178351</v>
      </c>
      <c r="C1423" s="247">
        <v>4</v>
      </c>
      <c r="D1423" s="246">
        <v>497963</v>
      </c>
      <c r="E1423" s="242"/>
      <c r="F1423" s="247"/>
      <c r="G1423" s="246"/>
      <c r="H1423" s="245"/>
      <c r="I1423" s="245">
        <v>9551326</v>
      </c>
      <c r="J1423" s="246" t="s">
        <v>17</v>
      </c>
      <c r="K1423" s="138"/>
      <c r="L1423" s="138"/>
      <c r="M1423" s="138"/>
      <c r="N1423" s="138"/>
      <c r="O1423" s="138"/>
      <c r="P1423" s="138"/>
      <c r="Q1423" s="138"/>
      <c r="R1423" s="138"/>
    </row>
    <row r="1424" spans="1:18" s="134" customFormat="1" x14ac:dyDescent="0.25">
      <c r="A1424" s="241">
        <v>43403</v>
      </c>
      <c r="B1424" s="242">
        <v>180178366</v>
      </c>
      <c r="C1424" s="247">
        <v>42</v>
      </c>
      <c r="D1424" s="246">
        <v>5384663</v>
      </c>
      <c r="E1424" s="242">
        <v>180045943</v>
      </c>
      <c r="F1424" s="247">
        <v>2</v>
      </c>
      <c r="G1424" s="246">
        <v>252088</v>
      </c>
      <c r="H1424" s="245"/>
      <c r="I1424" s="245"/>
      <c r="J1424" s="246"/>
      <c r="K1424" s="138"/>
      <c r="L1424" s="138"/>
      <c r="M1424" s="138"/>
      <c r="N1424" s="138"/>
      <c r="O1424" s="138"/>
      <c r="P1424" s="138"/>
      <c r="Q1424" s="138"/>
      <c r="R1424" s="138"/>
    </row>
    <row r="1425" spans="1:18" s="134" customFormat="1" x14ac:dyDescent="0.25">
      <c r="A1425" s="241">
        <v>43403</v>
      </c>
      <c r="B1425" s="242">
        <v>180178371</v>
      </c>
      <c r="C1425" s="247">
        <v>8</v>
      </c>
      <c r="D1425" s="246">
        <v>844725</v>
      </c>
      <c r="E1425" s="242"/>
      <c r="F1425" s="247"/>
      <c r="G1425" s="246"/>
      <c r="H1425" s="245"/>
      <c r="I1425" s="245"/>
      <c r="J1425" s="246"/>
      <c r="K1425" s="138"/>
      <c r="L1425" s="138"/>
      <c r="M1425" s="138"/>
      <c r="N1425" s="138"/>
      <c r="O1425" s="138"/>
      <c r="P1425" s="138"/>
      <c r="Q1425" s="138"/>
      <c r="R1425" s="138"/>
    </row>
    <row r="1426" spans="1:18" s="134" customFormat="1" x14ac:dyDescent="0.25">
      <c r="A1426" s="241">
        <v>43403</v>
      </c>
      <c r="B1426" s="242">
        <v>180178400</v>
      </c>
      <c r="C1426" s="247">
        <v>20</v>
      </c>
      <c r="D1426" s="246">
        <v>2126600</v>
      </c>
      <c r="E1426" s="242"/>
      <c r="F1426" s="247"/>
      <c r="G1426" s="246"/>
      <c r="H1426" s="245"/>
      <c r="I1426" s="245"/>
      <c r="J1426" s="246"/>
      <c r="K1426" s="138"/>
      <c r="L1426" s="138"/>
      <c r="M1426" s="138"/>
      <c r="N1426" s="138"/>
      <c r="O1426" s="138"/>
      <c r="P1426" s="138"/>
      <c r="Q1426" s="138"/>
      <c r="R1426" s="138"/>
    </row>
    <row r="1427" spans="1:18" s="134" customFormat="1" x14ac:dyDescent="0.25">
      <c r="A1427" s="241">
        <v>43403</v>
      </c>
      <c r="B1427" s="242">
        <v>180178045</v>
      </c>
      <c r="C1427" s="247">
        <v>9</v>
      </c>
      <c r="D1427" s="246">
        <v>863713</v>
      </c>
      <c r="E1427" s="242"/>
      <c r="F1427" s="247"/>
      <c r="G1427" s="246"/>
      <c r="H1427" s="245"/>
      <c r="I1427" s="245"/>
      <c r="J1427" s="246"/>
      <c r="K1427" s="138"/>
      <c r="L1427" s="138"/>
      <c r="M1427" s="138"/>
      <c r="N1427" s="138"/>
      <c r="O1427" s="138"/>
      <c r="P1427" s="138"/>
      <c r="Q1427" s="138"/>
      <c r="R1427" s="138"/>
    </row>
    <row r="1428" spans="1:18" s="134" customFormat="1" x14ac:dyDescent="0.25">
      <c r="A1428" s="241">
        <v>43403</v>
      </c>
      <c r="B1428" s="242">
        <v>180178416</v>
      </c>
      <c r="C1428" s="247">
        <v>4</v>
      </c>
      <c r="D1428" s="246">
        <v>414750</v>
      </c>
      <c r="E1428" s="242"/>
      <c r="F1428" s="247"/>
      <c r="G1428" s="246"/>
      <c r="H1428" s="245"/>
      <c r="I1428" s="245"/>
      <c r="J1428" s="246"/>
      <c r="K1428" s="138"/>
      <c r="L1428" s="138"/>
      <c r="M1428" s="138"/>
      <c r="N1428" s="138"/>
      <c r="O1428" s="138"/>
      <c r="P1428" s="138"/>
      <c r="Q1428" s="138"/>
      <c r="R1428" s="138"/>
    </row>
    <row r="1429" spans="1:18" s="134" customFormat="1" x14ac:dyDescent="0.25">
      <c r="A1429" s="241">
        <v>43403</v>
      </c>
      <c r="B1429" s="242">
        <v>180178421</v>
      </c>
      <c r="C1429" s="247">
        <v>2</v>
      </c>
      <c r="D1429" s="246">
        <v>220150</v>
      </c>
      <c r="E1429" s="242"/>
      <c r="F1429" s="247"/>
      <c r="G1429" s="246"/>
      <c r="H1429" s="245"/>
      <c r="I1429" s="245"/>
      <c r="J1429" s="246"/>
      <c r="K1429" s="138"/>
      <c r="L1429" s="138"/>
      <c r="M1429" s="138"/>
      <c r="N1429" s="138"/>
      <c r="O1429" s="138"/>
      <c r="P1429" s="138"/>
      <c r="Q1429" s="138"/>
      <c r="R1429" s="138"/>
    </row>
    <row r="1430" spans="1:18" s="134" customFormat="1" x14ac:dyDescent="0.25">
      <c r="A1430" s="241">
        <v>43403</v>
      </c>
      <c r="B1430" s="242">
        <v>180178432</v>
      </c>
      <c r="C1430" s="247">
        <v>4</v>
      </c>
      <c r="D1430" s="246">
        <v>481600</v>
      </c>
      <c r="E1430" s="242"/>
      <c r="F1430" s="247"/>
      <c r="G1430" s="246"/>
      <c r="H1430" s="245"/>
      <c r="I1430" s="245">
        <v>10084113</v>
      </c>
      <c r="J1430" s="246" t="s">
        <v>17</v>
      </c>
      <c r="K1430" s="138"/>
      <c r="L1430" s="138"/>
      <c r="M1430" s="138"/>
      <c r="N1430" s="138"/>
      <c r="O1430" s="138"/>
      <c r="P1430" s="138"/>
      <c r="Q1430" s="138"/>
      <c r="R1430" s="138"/>
    </row>
    <row r="1431" spans="1:18" s="134" customFormat="1" x14ac:dyDescent="0.25">
      <c r="A1431" s="241">
        <v>43404</v>
      </c>
      <c r="B1431" s="242">
        <v>180178445</v>
      </c>
      <c r="C1431" s="247">
        <v>29</v>
      </c>
      <c r="D1431" s="246">
        <v>3278800</v>
      </c>
      <c r="E1431" s="242">
        <v>180045960</v>
      </c>
      <c r="F1431" s="247">
        <v>1</v>
      </c>
      <c r="G1431" s="246">
        <v>103600</v>
      </c>
      <c r="H1431" s="245"/>
      <c r="I1431" s="245"/>
      <c r="J1431" s="246"/>
      <c r="K1431" s="138"/>
      <c r="L1431" s="138"/>
      <c r="M1431" s="138"/>
      <c r="N1431" s="138"/>
      <c r="O1431" s="138"/>
      <c r="P1431" s="138"/>
      <c r="Q1431" s="138"/>
      <c r="R1431" s="138"/>
    </row>
    <row r="1432" spans="1:18" s="134" customFormat="1" x14ac:dyDescent="0.25">
      <c r="A1432" s="241">
        <v>43404</v>
      </c>
      <c r="B1432" s="242">
        <v>180178451</v>
      </c>
      <c r="C1432" s="247">
        <v>6</v>
      </c>
      <c r="D1432" s="246">
        <v>499713</v>
      </c>
      <c r="E1432" s="242">
        <v>180045962</v>
      </c>
      <c r="F1432" s="247">
        <v>1</v>
      </c>
      <c r="G1432" s="246">
        <v>47513</v>
      </c>
      <c r="H1432" s="245"/>
      <c r="I1432" s="245"/>
      <c r="J1432" s="246"/>
      <c r="K1432" s="138"/>
      <c r="L1432" s="138"/>
      <c r="M1432" s="138"/>
      <c r="N1432" s="138"/>
      <c r="O1432" s="138"/>
      <c r="P1432" s="138"/>
      <c r="Q1432" s="138"/>
      <c r="R1432" s="138"/>
    </row>
    <row r="1433" spans="1:18" s="134" customFormat="1" x14ac:dyDescent="0.25">
      <c r="A1433" s="241">
        <v>43404</v>
      </c>
      <c r="B1433" s="242">
        <v>180178456</v>
      </c>
      <c r="C1433" s="247">
        <v>9</v>
      </c>
      <c r="D1433" s="246">
        <v>925050</v>
      </c>
      <c r="E1433" s="242"/>
      <c r="F1433" s="247"/>
      <c r="G1433" s="246"/>
      <c r="H1433" s="245"/>
      <c r="I1433" s="245"/>
      <c r="J1433" s="246"/>
      <c r="K1433" s="138"/>
      <c r="L1433" s="138"/>
      <c r="M1433" s="138"/>
      <c r="N1433" s="138"/>
      <c r="O1433" s="138"/>
      <c r="P1433" s="138"/>
      <c r="Q1433" s="138"/>
      <c r="R1433" s="138"/>
    </row>
    <row r="1434" spans="1:18" s="134" customFormat="1" x14ac:dyDescent="0.25">
      <c r="A1434" s="241">
        <v>43404</v>
      </c>
      <c r="B1434" s="242">
        <v>180178470</v>
      </c>
      <c r="C1434" s="247">
        <v>10</v>
      </c>
      <c r="D1434" s="246">
        <v>974138</v>
      </c>
      <c r="E1434" s="242"/>
      <c r="F1434" s="247"/>
      <c r="G1434" s="246"/>
      <c r="H1434" s="245"/>
      <c r="I1434" s="245"/>
      <c r="J1434" s="246"/>
      <c r="K1434" s="138"/>
      <c r="L1434" s="138"/>
      <c r="M1434" s="138"/>
      <c r="N1434" s="138"/>
      <c r="O1434" s="138"/>
      <c r="P1434" s="138"/>
      <c r="Q1434" s="138"/>
      <c r="R1434" s="138"/>
    </row>
    <row r="1435" spans="1:18" s="134" customFormat="1" x14ac:dyDescent="0.25">
      <c r="A1435" s="241">
        <v>43404</v>
      </c>
      <c r="B1435" s="242">
        <v>180178478</v>
      </c>
      <c r="C1435" s="247">
        <v>11</v>
      </c>
      <c r="D1435" s="246">
        <v>1130675</v>
      </c>
      <c r="E1435" s="242"/>
      <c r="F1435" s="247"/>
      <c r="G1435" s="246"/>
      <c r="H1435" s="245"/>
      <c r="I1435" s="245"/>
      <c r="J1435" s="246"/>
      <c r="K1435" s="138"/>
      <c r="L1435" s="138"/>
      <c r="M1435" s="138"/>
      <c r="N1435" s="138"/>
      <c r="O1435" s="138"/>
      <c r="P1435" s="138"/>
      <c r="Q1435" s="138"/>
      <c r="R1435" s="138"/>
    </row>
    <row r="1436" spans="1:18" s="134" customFormat="1" x14ac:dyDescent="0.25">
      <c r="A1436" s="241">
        <v>43404</v>
      </c>
      <c r="B1436" s="242">
        <v>180178496</v>
      </c>
      <c r="C1436" s="247">
        <v>8</v>
      </c>
      <c r="D1436" s="246">
        <v>759675</v>
      </c>
      <c r="E1436" s="242"/>
      <c r="F1436" s="247"/>
      <c r="G1436" s="246"/>
      <c r="H1436" s="245"/>
      <c r="I1436" s="245"/>
      <c r="J1436" s="246"/>
      <c r="K1436" s="138"/>
      <c r="L1436" s="138"/>
      <c r="M1436" s="138"/>
      <c r="N1436" s="138"/>
      <c r="O1436" s="138"/>
      <c r="P1436" s="138"/>
      <c r="Q1436" s="138"/>
      <c r="R1436" s="138"/>
    </row>
    <row r="1437" spans="1:18" s="134" customFormat="1" x14ac:dyDescent="0.25">
      <c r="A1437" s="241">
        <v>43404</v>
      </c>
      <c r="B1437" s="242">
        <v>180178506</v>
      </c>
      <c r="C1437" s="247">
        <v>3</v>
      </c>
      <c r="D1437" s="246">
        <v>319200</v>
      </c>
      <c r="E1437" s="242"/>
      <c r="F1437" s="247"/>
      <c r="G1437" s="246"/>
      <c r="H1437" s="245"/>
      <c r="I1437" s="245">
        <v>7736138</v>
      </c>
      <c r="J1437" s="246" t="s">
        <v>17</v>
      </c>
      <c r="K1437" s="138"/>
      <c r="L1437" s="138"/>
      <c r="M1437" s="138"/>
      <c r="N1437" s="138"/>
      <c r="O1437" s="138"/>
      <c r="P1437" s="138"/>
      <c r="Q1437" s="138"/>
      <c r="R1437" s="138"/>
    </row>
    <row r="1438" spans="1:18" s="134" customFormat="1" x14ac:dyDescent="0.25">
      <c r="A1438" s="241">
        <v>43405</v>
      </c>
      <c r="B1438" s="242">
        <v>180178518</v>
      </c>
      <c r="C1438" s="247">
        <v>23</v>
      </c>
      <c r="D1438" s="246">
        <v>2560775</v>
      </c>
      <c r="E1438" s="242"/>
      <c r="F1438" s="247"/>
      <c r="G1438" s="246"/>
      <c r="H1438" s="245"/>
      <c r="I1438" s="245"/>
      <c r="J1438" s="246"/>
      <c r="K1438" s="138"/>
      <c r="L1438" s="138"/>
      <c r="M1438" s="138"/>
      <c r="N1438" s="138"/>
      <c r="O1438" s="138"/>
      <c r="P1438" s="138"/>
      <c r="Q1438" s="138"/>
      <c r="R1438" s="138"/>
    </row>
    <row r="1439" spans="1:18" s="134" customFormat="1" x14ac:dyDescent="0.25">
      <c r="A1439" s="241">
        <v>43405</v>
      </c>
      <c r="B1439" s="242">
        <v>180178521</v>
      </c>
      <c r="C1439" s="247">
        <v>2</v>
      </c>
      <c r="D1439" s="246">
        <v>256900</v>
      </c>
      <c r="E1439" s="242"/>
      <c r="F1439" s="247"/>
      <c r="G1439" s="246"/>
      <c r="H1439" s="245"/>
      <c r="I1439" s="245"/>
      <c r="J1439" s="246"/>
      <c r="K1439" s="138"/>
      <c r="L1439" s="138"/>
      <c r="M1439" s="138"/>
      <c r="N1439" s="138"/>
      <c r="O1439" s="138"/>
      <c r="P1439" s="138"/>
      <c r="Q1439" s="138"/>
      <c r="R1439" s="138"/>
    </row>
    <row r="1440" spans="1:18" s="134" customFormat="1" x14ac:dyDescent="0.25">
      <c r="A1440" s="241">
        <v>43405</v>
      </c>
      <c r="B1440" s="242">
        <v>180178544</v>
      </c>
      <c r="C1440" s="247">
        <v>2</v>
      </c>
      <c r="D1440" s="246">
        <v>215425</v>
      </c>
      <c r="E1440" s="242"/>
      <c r="F1440" s="247"/>
      <c r="G1440" s="246"/>
      <c r="H1440" s="245"/>
      <c r="I1440" s="245"/>
      <c r="J1440" s="246"/>
      <c r="K1440" s="138"/>
      <c r="L1440" s="138"/>
      <c r="M1440" s="138"/>
      <c r="N1440" s="138"/>
      <c r="O1440" s="138"/>
      <c r="P1440" s="138"/>
      <c r="Q1440" s="138"/>
      <c r="R1440" s="138"/>
    </row>
    <row r="1441" spans="1:18" s="134" customFormat="1" x14ac:dyDescent="0.25">
      <c r="A1441" s="241">
        <v>43405</v>
      </c>
      <c r="B1441" s="242">
        <v>180178546</v>
      </c>
      <c r="C1441" s="247">
        <v>2</v>
      </c>
      <c r="D1441" s="246">
        <v>260488</v>
      </c>
      <c r="E1441" s="242"/>
      <c r="F1441" s="247"/>
      <c r="G1441" s="246"/>
      <c r="H1441" s="245"/>
      <c r="I1441" s="245"/>
      <c r="J1441" s="246"/>
      <c r="K1441" s="138"/>
      <c r="L1441" s="138"/>
      <c r="M1441" s="138"/>
      <c r="N1441" s="138"/>
      <c r="O1441" s="138"/>
      <c r="P1441" s="138"/>
      <c r="Q1441" s="138"/>
      <c r="R1441" s="138"/>
    </row>
    <row r="1442" spans="1:18" s="134" customFormat="1" x14ac:dyDescent="0.25">
      <c r="A1442" s="241">
        <v>43405</v>
      </c>
      <c r="B1442" s="242">
        <v>180178549</v>
      </c>
      <c r="C1442" s="247">
        <v>18</v>
      </c>
      <c r="D1442" s="246">
        <v>2016875</v>
      </c>
      <c r="E1442" s="242"/>
      <c r="F1442" s="247"/>
      <c r="G1442" s="246"/>
      <c r="H1442" s="245"/>
      <c r="I1442" s="245"/>
      <c r="J1442" s="246"/>
      <c r="K1442" s="138"/>
      <c r="L1442" s="138"/>
      <c r="M1442" s="138"/>
      <c r="N1442" s="138"/>
      <c r="O1442" s="138"/>
      <c r="P1442" s="138"/>
      <c r="Q1442" s="138"/>
      <c r="R1442" s="138"/>
    </row>
    <row r="1443" spans="1:18" s="134" customFormat="1" x14ac:dyDescent="0.25">
      <c r="A1443" s="241">
        <v>43405</v>
      </c>
      <c r="B1443" s="242">
        <v>180178554</v>
      </c>
      <c r="C1443" s="247">
        <v>6</v>
      </c>
      <c r="D1443" s="246">
        <v>700963</v>
      </c>
      <c r="E1443" s="242"/>
      <c r="F1443" s="247"/>
      <c r="G1443" s="246"/>
      <c r="H1443" s="245"/>
      <c r="I1443" s="245"/>
      <c r="J1443" s="246"/>
      <c r="K1443" s="138"/>
      <c r="L1443" s="138"/>
      <c r="M1443" s="138"/>
      <c r="N1443" s="138"/>
      <c r="O1443" s="138"/>
      <c r="P1443" s="138"/>
      <c r="Q1443" s="138"/>
      <c r="R1443" s="138"/>
    </row>
    <row r="1444" spans="1:18" s="134" customFormat="1" x14ac:dyDescent="0.25">
      <c r="A1444" s="241">
        <v>43405</v>
      </c>
      <c r="B1444" s="242">
        <v>180178571</v>
      </c>
      <c r="C1444" s="247">
        <v>2</v>
      </c>
      <c r="D1444" s="246">
        <v>218663</v>
      </c>
      <c r="E1444" s="242"/>
      <c r="F1444" s="247"/>
      <c r="G1444" s="246"/>
      <c r="H1444" s="245"/>
      <c r="I1444" s="245"/>
      <c r="J1444" s="246"/>
      <c r="K1444" s="138"/>
      <c r="L1444" s="138"/>
      <c r="M1444" s="138"/>
      <c r="N1444" s="138"/>
      <c r="O1444" s="138"/>
      <c r="P1444" s="138"/>
      <c r="Q1444" s="138"/>
      <c r="R1444" s="138"/>
    </row>
    <row r="1445" spans="1:18" s="134" customFormat="1" x14ac:dyDescent="0.25">
      <c r="A1445" s="241">
        <v>43405</v>
      </c>
      <c r="B1445" s="242">
        <v>180178575</v>
      </c>
      <c r="C1445" s="247">
        <v>5</v>
      </c>
      <c r="D1445" s="246">
        <v>559300</v>
      </c>
      <c r="E1445" s="242"/>
      <c r="F1445" s="247"/>
      <c r="G1445" s="246"/>
      <c r="H1445" s="245"/>
      <c r="I1445" s="245">
        <v>6789389</v>
      </c>
      <c r="J1445" s="246" t="s">
        <v>17</v>
      </c>
      <c r="K1445" s="138"/>
      <c r="L1445" s="138"/>
      <c r="M1445" s="138"/>
      <c r="N1445" s="138"/>
      <c r="O1445" s="138"/>
      <c r="P1445" s="138"/>
      <c r="Q1445" s="138"/>
      <c r="R1445" s="138"/>
    </row>
    <row r="1446" spans="1:18" s="134" customFormat="1" x14ac:dyDescent="0.25">
      <c r="A1446" s="241">
        <v>43406</v>
      </c>
      <c r="B1446" s="242">
        <v>180178583</v>
      </c>
      <c r="C1446" s="247">
        <v>8</v>
      </c>
      <c r="D1446" s="246">
        <v>788200</v>
      </c>
      <c r="E1446" s="242">
        <v>180045982</v>
      </c>
      <c r="F1446" s="247">
        <v>1</v>
      </c>
      <c r="G1446" s="246">
        <v>115063</v>
      </c>
      <c r="H1446" s="245"/>
      <c r="I1446" s="245"/>
      <c r="J1446" s="246"/>
      <c r="K1446" s="138"/>
      <c r="L1446" s="138"/>
      <c r="M1446" s="138"/>
      <c r="N1446" s="138"/>
      <c r="O1446" s="138"/>
      <c r="P1446" s="138"/>
      <c r="Q1446" s="138"/>
      <c r="R1446" s="138"/>
    </row>
    <row r="1447" spans="1:18" s="134" customFormat="1" x14ac:dyDescent="0.25">
      <c r="A1447" s="241">
        <v>43406</v>
      </c>
      <c r="B1447" s="242">
        <v>180178587</v>
      </c>
      <c r="C1447" s="247">
        <v>1</v>
      </c>
      <c r="D1447" s="246">
        <v>111650</v>
      </c>
      <c r="E1447" s="242">
        <v>180045984</v>
      </c>
      <c r="F1447" s="247">
        <v>1</v>
      </c>
      <c r="G1447" s="246">
        <v>76650</v>
      </c>
      <c r="H1447" s="245"/>
      <c r="I1447" s="245"/>
      <c r="J1447" s="246"/>
      <c r="K1447" s="138"/>
      <c r="L1447" s="138"/>
      <c r="M1447" s="138"/>
      <c r="N1447" s="138"/>
      <c r="O1447" s="138"/>
      <c r="P1447" s="138"/>
      <c r="Q1447" s="138"/>
      <c r="R1447" s="138"/>
    </row>
    <row r="1448" spans="1:18" s="134" customFormat="1" x14ac:dyDescent="0.25">
      <c r="A1448" s="241">
        <v>43406</v>
      </c>
      <c r="B1448" s="242">
        <v>180178614</v>
      </c>
      <c r="C1448" s="247">
        <v>15</v>
      </c>
      <c r="D1448" s="246">
        <v>1744225</v>
      </c>
      <c r="E1448" s="242"/>
      <c r="F1448" s="247"/>
      <c r="G1448" s="246"/>
      <c r="H1448" s="245"/>
      <c r="I1448" s="245"/>
      <c r="J1448" s="246"/>
      <c r="K1448" s="138"/>
      <c r="L1448" s="138"/>
      <c r="M1448" s="138"/>
      <c r="N1448" s="138"/>
      <c r="O1448" s="138"/>
      <c r="P1448" s="138"/>
      <c r="Q1448" s="138"/>
      <c r="R1448" s="138"/>
    </row>
    <row r="1449" spans="1:18" s="134" customFormat="1" x14ac:dyDescent="0.25">
      <c r="A1449" s="241">
        <v>43406</v>
      </c>
      <c r="B1449" s="242">
        <v>180178621</v>
      </c>
      <c r="C1449" s="247">
        <v>4</v>
      </c>
      <c r="D1449" s="246">
        <v>461213</v>
      </c>
      <c r="E1449" s="242"/>
      <c r="F1449" s="247"/>
      <c r="G1449" s="246"/>
      <c r="H1449" s="245"/>
      <c r="I1449" s="245">
        <v>2913575</v>
      </c>
      <c r="J1449" s="246" t="s">
        <v>17</v>
      </c>
      <c r="K1449" s="138"/>
      <c r="L1449" s="138"/>
      <c r="M1449" s="138"/>
      <c r="N1449" s="138"/>
      <c r="O1449" s="138"/>
      <c r="P1449" s="138"/>
      <c r="Q1449" s="138"/>
      <c r="R1449" s="138"/>
    </row>
    <row r="1450" spans="1:18" s="134" customFormat="1" x14ac:dyDescent="0.25">
      <c r="A1450" s="241">
        <v>43407</v>
      </c>
      <c r="B1450" s="242">
        <v>180178656</v>
      </c>
      <c r="C1450" s="247">
        <v>5</v>
      </c>
      <c r="D1450" s="246">
        <v>362950</v>
      </c>
      <c r="E1450" s="242">
        <v>180045994</v>
      </c>
      <c r="F1450" s="247">
        <v>4</v>
      </c>
      <c r="G1450" s="246">
        <v>366100</v>
      </c>
      <c r="H1450" s="245"/>
      <c r="I1450" s="245"/>
      <c r="J1450" s="246"/>
      <c r="K1450" s="138"/>
      <c r="L1450" s="138"/>
      <c r="M1450" s="138"/>
      <c r="N1450" s="138"/>
      <c r="O1450" s="138"/>
      <c r="P1450" s="138"/>
      <c r="Q1450" s="138"/>
      <c r="R1450" s="138"/>
    </row>
    <row r="1451" spans="1:18" s="134" customFormat="1" x14ac:dyDescent="0.25">
      <c r="A1451" s="241">
        <v>43407</v>
      </c>
      <c r="B1451" s="242">
        <v>180178658</v>
      </c>
      <c r="C1451" s="247">
        <v>33</v>
      </c>
      <c r="D1451" s="246">
        <v>3444875</v>
      </c>
      <c r="E1451" s="242">
        <v>180045995</v>
      </c>
      <c r="F1451" s="247">
        <v>1</v>
      </c>
      <c r="G1451" s="246">
        <v>105788</v>
      </c>
      <c r="H1451" s="245"/>
      <c r="I1451" s="245"/>
      <c r="J1451" s="246"/>
      <c r="K1451" s="138"/>
      <c r="L1451" s="138"/>
      <c r="M1451" s="138"/>
      <c r="N1451" s="138"/>
      <c r="O1451" s="138"/>
      <c r="P1451" s="138"/>
      <c r="Q1451" s="138"/>
      <c r="R1451" s="138"/>
    </row>
    <row r="1452" spans="1:18" s="134" customFormat="1" x14ac:dyDescent="0.25">
      <c r="A1452" s="241">
        <v>43407</v>
      </c>
      <c r="B1452" s="242">
        <v>180178666</v>
      </c>
      <c r="C1452" s="247">
        <v>5</v>
      </c>
      <c r="D1452" s="246">
        <v>630350</v>
      </c>
      <c r="E1452" s="242"/>
      <c r="F1452" s="247"/>
      <c r="G1452" s="246"/>
      <c r="H1452" s="245"/>
      <c r="I1452" s="245"/>
      <c r="J1452" s="246"/>
      <c r="K1452" s="138"/>
      <c r="L1452" s="138"/>
      <c r="M1452" s="138"/>
      <c r="N1452" s="138"/>
      <c r="O1452" s="138"/>
      <c r="P1452" s="138"/>
      <c r="Q1452" s="138"/>
      <c r="R1452" s="138"/>
    </row>
    <row r="1453" spans="1:18" s="134" customFormat="1" x14ac:dyDescent="0.25">
      <c r="A1453" s="241">
        <v>43407</v>
      </c>
      <c r="B1453" s="242">
        <v>180178683</v>
      </c>
      <c r="C1453" s="247">
        <v>8</v>
      </c>
      <c r="D1453" s="246">
        <v>831425</v>
      </c>
      <c r="E1453" s="242"/>
      <c r="F1453" s="247"/>
      <c r="G1453" s="246"/>
      <c r="H1453" s="245"/>
      <c r="I1453" s="245">
        <v>4797712</v>
      </c>
      <c r="J1453" s="246" t="s">
        <v>17</v>
      </c>
      <c r="K1453" s="138"/>
      <c r="L1453" s="138"/>
      <c r="M1453" s="138"/>
      <c r="N1453" s="138"/>
      <c r="O1453" s="138"/>
      <c r="P1453" s="138"/>
      <c r="Q1453" s="138"/>
      <c r="R1453" s="138"/>
    </row>
    <row r="1454" spans="1:18" s="134" customFormat="1" x14ac:dyDescent="0.25">
      <c r="A1454" s="241">
        <v>43409</v>
      </c>
      <c r="B1454" s="242">
        <v>180178783</v>
      </c>
      <c r="C1454" s="247">
        <v>55</v>
      </c>
      <c r="D1454" s="246">
        <v>6111700</v>
      </c>
      <c r="E1454" s="242"/>
      <c r="F1454" s="247"/>
      <c r="G1454" s="246"/>
      <c r="H1454" s="245"/>
      <c r="I1454" s="245"/>
      <c r="J1454" s="246"/>
      <c r="K1454" s="138"/>
      <c r="L1454" s="138"/>
      <c r="M1454" s="138"/>
      <c r="N1454" s="138"/>
      <c r="O1454" s="138"/>
      <c r="P1454" s="138"/>
      <c r="Q1454" s="138"/>
      <c r="R1454" s="138"/>
    </row>
    <row r="1455" spans="1:18" s="134" customFormat="1" x14ac:dyDescent="0.25">
      <c r="A1455" s="241">
        <v>43409</v>
      </c>
      <c r="B1455" s="242">
        <v>180178788</v>
      </c>
      <c r="C1455" s="247">
        <v>5</v>
      </c>
      <c r="D1455" s="246">
        <v>568663</v>
      </c>
      <c r="E1455" s="242"/>
      <c r="F1455" s="247"/>
      <c r="G1455" s="246"/>
      <c r="H1455" s="245"/>
      <c r="I1455" s="245"/>
      <c r="J1455" s="246"/>
      <c r="K1455" s="138"/>
      <c r="L1455" s="138"/>
      <c r="M1455" s="138"/>
      <c r="N1455" s="138"/>
      <c r="O1455" s="138"/>
      <c r="P1455" s="138"/>
      <c r="Q1455" s="138"/>
      <c r="R1455" s="138"/>
    </row>
    <row r="1456" spans="1:18" s="134" customFormat="1" x14ac:dyDescent="0.25">
      <c r="A1456" s="241">
        <v>43409</v>
      </c>
      <c r="B1456" s="242">
        <v>180178801</v>
      </c>
      <c r="C1456" s="247">
        <v>5</v>
      </c>
      <c r="D1456" s="246">
        <v>705250</v>
      </c>
      <c r="E1456" s="242"/>
      <c r="F1456" s="247"/>
      <c r="G1456" s="246"/>
      <c r="H1456" s="245"/>
      <c r="I1456" s="245"/>
      <c r="J1456" s="246"/>
      <c r="K1456" s="138"/>
      <c r="L1456" s="138"/>
      <c r="M1456" s="138"/>
      <c r="N1456" s="138"/>
      <c r="O1456" s="138"/>
      <c r="P1456" s="138"/>
      <c r="Q1456" s="138"/>
      <c r="R1456" s="138"/>
    </row>
    <row r="1457" spans="1:18" s="134" customFormat="1" x14ac:dyDescent="0.25">
      <c r="A1457" s="241">
        <v>43409</v>
      </c>
      <c r="B1457" s="242">
        <v>180178816</v>
      </c>
      <c r="C1457" s="247">
        <v>4</v>
      </c>
      <c r="D1457" s="246">
        <v>407575</v>
      </c>
      <c r="E1457" s="242"/>
      <c r="F1457" s="247"/>
      <c r="G1457" s="246"/>
      <c r="H1457" s="245"/>
      <c r="I1457" s="245"/>
      <c r="J1457" s="246"/>
      <c r="K1457" s="138"/>
      <c r="L1457" s="138"/>
      <c r="M1457" s="138"/>
      <c r="N1457" s="138"/>
      <c r="O1457" s="138"/>
      <c r="P1457" s="138"/>
      <c r="Q1457" s="138"/>
      <c r="R1457" s="138"/>
    </row>
    <row r="1458" spans="1:18" s="134" customFormat="1" x14ac:dyDescent="0.25">
      <c r="A1458" s="241">
        <v>43409</v>
      </c>
      <c r="B1458" s="242">
        <v>180178827</v>
      </c>
      <c r="C1458" s="247">
        <v>6</v>
      </c>
      <c r="D1458" s="246">
        <v>734125</v>
      </c>
      <c r="E1458" s="242"/>
      <c r="F1458" s="247"/>
      <c r="G1458" s="246"/>
      <c r="H1458" s="245"/>
      <c r="I1458" s="245"/>
      <c r="J1458" s="246"/>
      <c r="K1458" s="138"/>
      <c r="L1458" s="138"/>
      <c r="M1458" s="138"/>
      <c r="N1458" s="138"/>
      <c r="O1458" s="138"/>
      <c r="P1458" s="138"/>
      <c r="Q1458" s="138"/>
      <c r="R1458" s="138"/>
    </row>
    <row r="1459" spans="1:18" s="134" customFormat="1" x14ac:dyDescent="0.25">
      <c r="A1459" s="241">
        <v>43409</v>
      </c>
      <c r="B1459" s="242">
        <v>180178841</v>
      </c>
      <c r="C1459" s="247">
        <v>5</v>
      </c>
      <c r="D1459" s="246">
        <v>596313</v>
      </c>
      <c r="E1459" s="242"/>
      <c r="F1459" s="247"/>
      <c r="G1459" s="246"/>
      <c r="H1459" s="245"/>
      <c r="I1459" s="245"/>
      <c r="J1459" s="246"/>
      <c r="K1459" s="138"/>
      <c r="L1459" s="138"/>
      <c r="M1459" s="138"/>
      <c r="N1459" s="138"/>
      <c r="O1459" s="138"/>
      <c r="P1459" s="138"/>
      <c r="Q1459" s="138"/>
      <c r="R1459" s="138"/>
    </row>
    <row r="1460" spans="1:18" s="134" customFormat="1" x14ac:dyDescent="0.25">
      <c r="A1460" s="241">
        <v>43409</v>
      </c>
      <c r="B1460" s="242">
        <v>180178852</v>
      </c>
      <c r="C1460" s="247">
        <v>4</v>
      </c>
      <c r="D1460" s="246">
        <v>499713</v>
      </c>
      <c r="E1460" s="242"/>
      <c r="F1460" s="247"/>
      <c r="G1460" s="246"/>
      <c r="H1460" s="245"/>
      <c r="I1460" s="245">
        <v>9623339</v>
      </c>
      <c r="J1460" s="246" t="s">
        <v>17</v>
      </c>
      <c r="K1460" s="138"/>
      <c r="L1460" s="138"/>
      <c r="M1460" s="138"/>
      <c r="N1460" s="138"/>
      <c r="O1460" s="138"/>
      <c r="P1460" s="138"/>
      <c r="Q1460" s="138"/>
      <c r="R1460" s="138"/>
    </row>
    <row r="1461" spans="1:18" s="134" customFormat="1" x14ac:dyDescent="0.25">
      <c r="A1461" s="241">
        <v>43410</v>
      </c>
      <c r="B1461" s="242">
        <v>180178871</v>
      </c>
      <c r="C1461" s="247">
        <v>26</v>
      </c>
      <c r="D1461" s="246">
        <v>2805250</v>
      </c>
      <c r="E1461" s="242">
        <v>180046030</v>
      </c>
      <c r="F1461" s="247">
        <v>7</v>
      </c>
      <c r="G1461" s="246">
        <v>767200</v>
      </c>
      <c r="H1461" s="245"/>
      <c r="I1461" s="245"/>
      <c r="J1461" s="246"/>
      <c r="K1461" s="138"/>
      <c r="L1461" s="138"/>
      <c r="M1461" s="138"/>
      <c r="N1461" s="138"/>
      <c r="O1461" s="138"/>
      <c r="P1461" s="138"/>
      <c r="Q1461" s="138"/>
      <c r="R1461" s="138"/>
    </row>
    <row r="1462" spans="1:18" s="134" customFormat="1" x14ac:dyDescent="0.25">
      <c r="A1462" s="241">
        <v>43410</v>
      </c>
      <c r="B1462" s="242">
        <v>180178883</v>
      </c>
      <c r="C1462" s="247">
        <v>4</v>
      </c>
      <c r="D1462" s="246">
        <v>459900</v>
      </c>
      <c r="E1462" s="242"/>
      <c r="F1462" s="247"/>
      <c r="G1462" s="246"/>
      <c r="H1462" s="245"/>
      <c r="I1462" s="245"/>
      <c r="J1462" s="246"/>
      <c r="K1462" s="138"/>
      <c r="L1462" s="138"/>
      <c r="M1462" s="138"/>
      <c r="N1462" s="138"/>
      <c r="O1462" s="138"/>
      <c r="P1462" s="138"/>
      <c r="Q1462" s="138"/>
      <c r="R1462" s="138"/>
    </row>
    <row r="1463" spans="1:18" s="134" customFormat="1" x14ac:dyDescent="0.25">
      <c r="A1463" s="241">
        <v>43410</v>
      </c>
      <c r="B1463" s="242">
        <v>180178891</v>
      </c>
      <c r="C1463" s="247">
        <v>5</v>
      </c>
      <c r="D1463" s="246">
        <v>462438</v>
      </c>
      <c r="E1463" s="242"/>
      <c r="F1463" s="247"/>
      <c r="G1463" s="246"/>
      <c r="H1463" s="245"/>
      <c r="I1463" s="245"/>
      <c r="J1463" s="246"/>
      <c r="K1463" s="138"/>
      <c r="L1463" s="138"/>
      <c r="M1463" s="138"/>
      <c r="N1463" s="138"/>
      <c r="O1463" s="138"/>
      <c r="P1463" s="138"/>
      <c r="Q1463" s="138"/>
      <c r="R1463" s="138"/>
    </row>
    <row r="1464" spans="1:18" s="134" customFormat="1" x14ac:dyDescent="0.25">
      <c r="A1464" s="241">
        <v>43410</v>
      </c>
      <c r="B1464" s="242">
        <v>180178925</v>
      </c>
      <c r="C1464" s="247">
        <v>24</v>
      </c>
      <c r="D1464" s="246">
        <v>2732625</v>
      </c>
      <c r="E1464" s="242"/>
      <c r="F1464" s="247"/>
      <c r="G1464" s="246"/>
      <c r="H1464" s="245"/>
      <c r="I1464" s="245"/>
      <c r="J1464" s="246"/>
      <c r="K1464" s="138"/>
      <c r="L1464" s="138"/>
      <c r="M1464" s="138"/>
      <c r="N1464" s="138"/>
      <c r="O1464" s="138"/>
      <c r="P1464" s="138"/>
      <c r="Q1464" s="138"/>
      <c r="R1464" s="138"/>
    </row>
    <row r="1465" spans="1:18" s="134" customFormat="1" x14ac:dyDescent="0.25">
      <c r="A1465" s="241">
        <v>43410</v>
      </c>
      <c r="B1465" s="242">
        <v>180178942</v>
      </c>
      <c r="C1465" s="247">
        <v>5</v>
      </c>
      <c r="D1465" s="246">
        <v>526838</v>
      </c>
      <c r="E1465" s="242"/>
      <c r="F1465" s="247"/>
      <c r="G1465" s="246"/>
      <c r="H1465" s="245"/>
      <c r="I1465" s="245"/>
      <c r="J1465" s="246"/>
      <c r="K1465" s="138"/>
      <c r="L1465" s="138"/>
      <c r="M1465" s="138"/>
      <c r="N1465" s="138"/>
      <c r="O1465" s="138"/>
      <c r="P1465" s="138"/>
      <c r="Q1465" s="138"/>
      <c r="R1465" s="138"/>
    </row>
    <row r="1466" spans="1:18" s="134" customFormat="1" x14ac:dyDescent="0.25">
      <c r="A1466" s="241">
        <v>43410</v>
      </c>
      <c r="B1466" s="242">
        <v>180178950</v>
      </c>
      <c r="C1466" s="247">
        <v>4</v>
      </c>
      <c r="D1466" s="246">
        <v>308700</v>
      </c>
      <c r="E1466" s="242"/>
      <c r="F1466" s="247"/>
      <c r="G1466" s="246"/>
      <c r="H1466" s="245"/>
      <c r="I1466" s="245"/>
      <c r="J1466" s="246"/>
      <c r="K1466" s="138"/>
      <c r="L1466" s="138"/>
      <c r="M1466" s="138"/>
      <c r="N1466" s="138"/>
      <c r="O1466" s="138"/>
      <c r="P1466" s="138"/>
      <c r="Q1466" s="138"/>
      <c r="R1466" s="138"/>
    </row>
    <row r="1467" spans="1:18" s="134" customFormat="1" x14ac:dyDescent="0.25">
      <c r="A1467" s="241">
        <v>43410</v>
      </c>
      <c r="B1467" s="242">
        <v>180178953</v>
      </c>
      <c r="C1467" s="247">
        <v>5</v>
      </c>
      <c r="D1467" s="246">
        <v>581875</v>
      </c>
      <c r="E1467" s="242"/>
      <c r="F1467" s="247"/>
      <c r="G1467" s="246"/>
      <c r="H1467" s="245"/>
      <c r="I1467" s="245">
        <v>7110426</v>
      </c>
      <c r="J1467" s="246" t="s">
        <v>17</v>
      </c>
      <c r="K1467" s="138"/>
      <c r="L1467" s="138"/>
      <c r="M1467" s="138"/>
      <c r="N1467" s="138"/>
      <c r="O1467" s="138"/>
      <c r="P1467" s="138"/>
      <c r="Q1467" s="138"/>
      <c r="R1467" s="138"/>
    </row>
    <row r="1468" spans="1:18" s="134" customFormat="1" x14ac:dyDescent="0.25">
      <c r="A1468" s="98">
        <v>43411</v>
      </c>
      <c r="B1468" s="99">
        <v>180178961</v>
      </c>
      <c r="C1468" s="100">
        <v>8</v>
      </c>
      <c r="D1468" s="34">
        <v>863363</v>
      </c>
      <c r="E1468" s="99">
        <v>180046046</v>
      </c>
      <c r="F1468" s="100">
        <v>1</v>
      </c>
      <c r="G1468" s="34">
        <v>108500</v>
      </c>
      <c r="H1468" s="102"/>
      <c r="I1468" s="102"/>
      <c r="J1468" s="34"/>
      <c r="K1468" s="138"/>
      <c r="L1468" s="138"/>
      <c r="M1468" s="138"/>
      <c r="N1468" s="138"/>
      <c r="O1468" s="138"/>
      <c r="P1468" s="138"/>
      <c r="Q1468" s="138"/>
      <c r="R1468" s="138"/>
    </row>
    <row r="1469" spans="1:18" s="134" customFormat="1" x14ac:dyDescent="0.25">
      <c r="A1469" s="98">
        <v>43411</v>
      </c>
      <c r="B1469" s="99">
        <v>180178977</v>
      </c>
      <c r="C1469" s="100">
        <v>11</v>
      </c>
      <c r="D1469" s="34">
        <v>1087538</v>
      </c>
      <c r="E1469" s="99">
        <v>180046048</v>
      </c>
      <c r="F1469" s="100">
        <v>3</v>
      </c>
      <c r="G1469" s="34">
        <v>336175</v>
      </c>
      <c r="H1469" s="102"/>
      <c r="I1469" s="102"/>
      <c r="J1469" s="34"/>
      <c r="K1469" s="138"/>
      <c r="L1469" s="138"/>
      <c r="M1469" s="138"/>
      <c r="N1469" s="138"/>
      <c r="O1469" s="138"/>
      <c r="P1469" s="138"/>
      <c r="Q1469" s="138"/>
      <c r="R1469" s="138"/>
    </row>
    <row r="1470" spans="1:18" s="134" customFormat="1" x14ac:dyDescent="0.25">
      <c r="A1470" s="98">
        <v>43411</v>
      </c>
      <c r="B1470" s="99">
        <v>180178984</v>
      </c>
      <c r="C1470" s="100">
        <v>2</v>
      </c>
      <c r="D1470" s="34">
        <v>188300</v>
      </c>
      <c r="E1470" s="99"/>
      <c r="F1470" s="100"/>
      <c r="G1470" s="34"/>
      <c r="H1470" s="102"/>
      <c r="I1470" s="102"/>
      <c r="J1470" s="34"/>
      <c r="K1470" s="138"/>
      <c r="L1470" s="138"/>
      <c r="M1470" s="138"/>
      <c r="N1470" s="138"/>
      <c r="O1470" s="138"/>
      <c r="P1470" s="138"/>
      <c r="Q1470" s="138"/>
      <c r="R1470" s="138"/>
    </row>
    <row r="1471" spans="1:18" s="134" customFormat="1" x14ac:dyDescent="0.25">
      <c r="A1471" s="98">
        <v>43411</v>
      </c>
      <c r="B1471" s="99">
        <v>180178995</v>
      </c>
      <c r="C1471" s="100">
        <v>1</v>
      </c>
      <c r="D1471" s="34">
        <v>145775</v>
      </c>
      <c r="E1471" s="99"/>
      <c r="F1471" s="100"/>
      <c r="G1471" s="34"/>
      <c r="H1471" s="102"/>
      <c r="I1471" s="102"/>
      <c r="J1471" s="34"/>
      <c r="K1471" s="138"/>
      <c r="L1471" s="138"/>
      <c r="M1471" s="138"/>
      <c r="N1471" s="138"/>
      <c r="O1471" s="138"/>
      <c r="P1471" s="138"/>
      <c r="Q1471" s="138"/>
      <c r="R1471" s="138"/>
    </row>
    <row r="1472" spans="1:18" s="134" customFormat="1" x14ac:dyDescent="0.25">
      <c r="A1472" s="98">
        <v>43411</v>
      </c>
      <c r="B1472" s="99">
        <v>180179010</v>
      </c>
      <c r="C1472" s="100">
        <v>2</v>
      </c>
      <c r="D1472" s="34">
        <v>228900</v>
      </c>
      <c r="E1472" s="99"/>
      <c r="F1472" s="100"/>
      <c r="G1472" s="34"/>
      <c r="H1472" s="102"/>
      <c r="I1472" s="102"/>
      <c r="J1472" s="34"/>
      <c r="K1472" s="138"/>
      <c r="L1472" s="138"/>
      <c r="M1472" s="138"/>
      <c r="N1472" s="138"/>
      <c r="O1472" s="138"/>
      <c r="P1472" s="138"/>
      <c r="Q1472" s="138"/>
      <c r="R1472" s="138"/>
    </row>
    <row r="1473" spans="1:18" s="134" customFormat="1" x14ac:dyDescent="0.25">
      <c r="A1473" s="98">
        <v>43411</v>
      </c>
      <c r="B1473" s="99">
        <v>180179017</v>
      </c>
      <c r="C1473" s="100">
        <v>7</v>
      </c>
      <c r="D1473" s="34">
        <v>800363</v>
      </c>
      <c r="E1473" s="99"/>
      <c r="F1473" s="100"/>
      <c r="G1473" s="34"/>
      <c r="H1473" s="102"/>
      <c r="I1473" s="102"/>
      <c r="J1473" s="34"/>
      <c r="K1473" s="138"/>
      <c r="L1473" s="138"/>
      <c r="M1473" s="138"/>
      <c r="N1473" s="138"/>
      <c r="O1473" s="138"/>
      <c r="P1473" s="138"/>
      <c r="Q1473" s="138"/>
      <c r="R1473" s="138"/>
    </row>
    <row r="1474" spans="1:18" s="134" customFormat="1" x14ac:dyDescent="0.25">
      <c r="A1474" s="98">
        <v>43411</v>
      </c>
      <c r="B1474" s="99">
        <v>180179026</v>
      </c>
      <c r="C1474" s="100">
        <v>5</v>
      </c>
      <c r="D1474" s="34">
        <v>549850</v>
      </c>
      <c r="E1474" s="99"/>
      <c r="F1474" s="100"/>
      <c r="G1474" s="34"/>
      <c r="H1474" s="102"/>
      <c r="I1474" s="102"/>
      <c r="J1474" s="34"/>
      <c r="K1474" s="138"/>
      <c r="L1474" s="138"/>
      <c r="M1474" s="138"/>
      <c r="N1474" s="138"/>
      <c r="O1474" s="138"/>
      <c r="P1474" s="138"/>
      <c r="Q1474" s="138"/>
      <c r="R1474" s="138"/>
    </row>
    <row r="1475" spans="1:18" s="134" customFormat="1" x14ac:dyDescent="0.25">
      <c r="A1475" s="98">
        <v>43411</v>
      </c>
      <c r="B1475" s="99">
        <v>180179044</v>
      </c>
      <c r="C1475" s="100">
        <v>3</v>
      </c>
      <c r="D1475" s="34">
        <v>351050</v>
      </c>
      <c r="E1475" s="99"/>
      <c r="F1475" s="100"/>
      <c r="G1475" s="34"/>
      <c r="H1475" s="102"/>
      <c r="I1475" s="102"/>
      <c r="J1475" s="34"/>
      <c r="K1475" s="138"/>
      <c r="L1475" s="138"/>
      <c r="M1475" s="138"/>
      <c r="N1475" s="138"/>
      <c r="O1475" s="138"/>
      <c r="P1475" s="138"/>
      <c r="Q1475" s="138"/>
      <c r="R1475" s="138"/>
    </row>
    <row r="1476" spans="1:18" s="134" customFormat="1" x14ac:dyDescent="0.25">
      <c r="A1476" s="98"/>
      <c r="B1476" s="99"/>
      <c r="C1476" s="100"/>
      <c r="D1476" s="34"/>
      <c r="E1476" s="99"/>
      <c r="F1476" s="100"/>
      <c r="G1476" s="34"/>
      <c r="H1476" s="102"/>
      <c r="I1476" s="102"/>
      <c r="J1476" s="34"/>
      <c r="K1476" s="138"/>
      <c r="L1476" s="138"/>
      <c r="M1476" s="138"/>
      <c r="N1476" s="138"/>
      <c r="O1476" s="138"/>
      <c r="P1476" s="138"/>
      <c r="Q1476" s="138"/>
      <c r="R1476" s="138"/>
    </row>
    <row r="1477" spans="1:18" x14ac:dyDescent="0.25">
      <c r="A1477" s="235"/>
      <c r="B1477" s="234"/>
      <c r="C1477" s="240"/>
      <c r="D1477" s="236"/>
      <c r="E1477" s="234"/>
      <c r="F1477" s="240"/>
      <c r="G1477" s="236"/>
      <c r="H1477" s="239"/>
      <c r="I1477" s="239"/>
      <c r="J1477" s="236"/>
    </row>
    <row r="1478" spans="1:18" s="218" customFormat="1" x14ac:dyDescent="0.25">
      <c r="A1478" s="226"/>
      <c r="B1478" s="223" t="s">
        <v>11</v>
      </c>
      <c r="C1478" s="232">
        <f>SUM(C8:C1477)</f>
        <v>14919</v>
      </c>
      <c r="D1478" s="224">
        <f>SUM(D8:D1477)</f>
        <v>1614941324</v>
      </c>
      <c r="E1478" s="223" t="s">
        <v>11</v>
      </c>
      <c r="F1478" s="232">
        <f>SUM(F8:F1477)</f>
        <v>1337</v>
      </c>
      <c r="G1478" s="224">
        <f>SUM(G8:G1477)</f>
        <v>145881811</v>
      </c>
      <c r="H1478" s="232">
        <f>SUM(H8:H1477)</f>
        <v>0</v>
      </c>
      <c r="I1478" s="232">
        <f>SUM(I8:I1477)</f>
        <v>1465289049</v>
      </c>
      <c r="J1478" s="224"/>
      <c r="K1478" s="220"/>
      <c r="L1478" s="220"/>
      <c r="M1478" s="220"/>
      <c r="N1478" s="220"/>
      <c r="O1478" s="220"/>
      <c r="P1478" s="220"/>
      <c r="Q1478" s="220"/>
      <c r="R1478" s="220"/>
    </row>
    <row r="1479" spans="1:18" s="218" customFormat="1" x14ac:dyDescent="0.25">
      <c r="A1479" s="226"/>
      <c r="B1479" s="223"/>
      <c r="C1479" s="232"/>
      <c r="D1479" s="224"/>
      <c r="E1479" s="223"/>
      <c r="F1479" s="232"/>
      <c r="G1479" s="224"/>
      <c r="H1479" s="232"/>
      <c r="I1479" s="232"/>
      <c r="J1479" s="224"/>
      <c r="K1479" s="220"/>
      <c r="M1479" s="220"/>
      <c r="N1479" s="220"/>
      <c r="O1479" s="220"/>
      <c r="P1479" s="220"/>
      <c r="Q1479" s="220"/>
      <c r="R1479" s="220"/>
    </row>
    <row r="1480" spans="1:18" x14ac:dyDescent="0.25">
      <c r="A1480" s="225"/>
      <c r="B1480" s="226"/>
      <c r="C1480" s="240"/>
      <c r="D1480" s="236"/>
      <c r="E1480" s="223"/>
      <c r="F1480" s="240"/>
      <c r="G1480" s="415" t="s">
        <v>12</v>
      </c>
      <c r="H1480" s="416"/>
      <c r="I1480" s="236"/>
      <c r="J1480" s="227">
        <f>SUM(D8:D1477)</f>
        <v>1614941324</v>
      </c>
      <c r="P1480" s="220"/>
      <c r="Q1480" s="220"/>
      <c r="R1480" s="233"/>
    </row>
    <row r="1481" spans="1:18" x14ac:dyDescent="0.25">
      <c r="A1481" s="235"/>
      <c r="B1481" s="234"/>
      <c r="C1481" s="240"/>
      <c r="D1481" s="236"/>
      <c r="E1481" s="234"/>
      <c r="F1481" s="240"/>
      <c r="G1481" s="415" t="s">
        <v>13</v>
      </c>
      <c r="H1481" s="416"/>
      <c r="I1481" s="237"/>
      <c r="J1481" s="227">
        <f>SUM(G8:G1477)</f>
        <v>145881811</v>
      </c>
      <c r="R1481" s="233"/>
    </row>
    <row r="1482" spans="1:18" x14ac:dyDescent="0.25">
      <c r="A1482" s="228"/>
      <c r="B1482" s="237"/>
      <c r="C1482" s="240"/>
      <c r="D1482" s="236"/>
      <c r="E1482" s="234"/>
      <c r="F1482" s="240"/>
      <c r="G1482" s="415" t="s">
        <v>14</v>
      </c>
      <c r="H1482" s="416"/>
      <c r="I1482" s="229"/>
      <c r="J1482" s="229">
        <f>J1480-J1481</f>
        <v>1469059513</v>
      </c>
      <c r="L1482" s="220"/>
      <c r="R1482" s="233"/>
    </row>
    <row r="1483" spans="1:18" x14ac:dyDescent="0.25">
      <c r="A1483" s="235"/>
      <c r="B1483" s="230"/>
      <c r="C1483" s="240"/>
      <c r="D1483" s="231"/>
      <c r="E1483" s="234"/>
      <c r="F1483" s="240"/>
      <c r="G1483" s="415" t="s">
        <v>15</v>
      </c>
      <c r="H1483" s="416"/>
      <c r="I1483" s="237"/>
      <c r="J1483" s="227">
        <f>SUM(H8:H1477)</f>
        <v>0</v>
      </c>
      <c r="R1483" s="233"/>
    </row>
    <row r="1484" spans="1:18" x14ac:dyDescent="0.25">
      <c r="A1484" s="235"/>
      <c r="B1484" s="230"/>
      <c r="C1484" s="240"/>
      <c r="D1484" s="231"/>
      <c r="E1484" s="234"/>
      <c r="F1484" s="240"/>
      <c r="G1484" s="415" t="s">
        <v>16</v>
      </c>
      <c r="H1484" s="416"/>
      <c r="I1484" s="237"/>
      <c r="J1484" s="227">
        <f>J1482+J1483</f>
        <v>1469059513</v>
      </c>
      <c r="R1484" s="233"/>
    </row>
    <row r="1485" spans="1:18" x14ac:dyDescent="0.25">
      <c r="A1485" s="235"/>
      <c r="B1485" s="230"/>
      <c r="C1485" s="240"/>
      <c r="D1485" s="231"/>
      <c r="E1485" s="234"/>
      <c r="F1485" s="240"/>
      <c r="G1485" s="415" t="s">
        <v>5</v>
      </c>
      <c r="H1485" s="416"/>
      <c r="I1485" s="237"/>
      <c r="J1485" s="227">
        <f>SUM(I8:I1477)</f>
        <v>1465289049</v>
      </c>
      <c r="R1485" s="233"/>
    </row>
    <row r="1486" spans="1:18" x14ac:dyDescent="0.25">
      <c r="A1486" s="235"/>
      <c r="B1486" s="230"/>
      <c r="C1486" s="240"/>
      <c r="D1486" s="231"/>
      <c r="E1486" s="234"/>
      <c r="F1486" s="240"/>
      <c r="G1486" s="415" t="s">
        <v>32</v>
      </c>
      <c r="H1486" s="416"/>
      <c r="I1486" s="234" t="str">
        <f>IF(J1486&gt;0,"SALDO",IF(J1486&lt;0,"PIUTANG",IF(J1486=0,"LUNAS")))</f>
        <v>PIUTANG</v>
      </c>
      <c r="J1486" s="227">
        <f>J1485-J1484</f>
        <v>-3770464</v>
      </c>
      <c r="R1486" s="233"/>
    </row>
  </sheetData>
  <mergeCells count="13">
    <mergeCell ref="A5:J5"/>
    <mergeCell ref="A6:A7"/>
    <mergeCell ref="B6:G6"/>
    <mergeCell ref="H6:H7"/>
    <mergeCell ref="I6:I7"/>
    <mergeCell ref="J6:J7"/>
    <mergeCell ref="G1486:H1486"/>
    <mergeCell ref="G1480:H1480"/>
    <mergeCell ref="G1481:H1481"/>
    <mergeCell ref="G1482:H1482"/>
    <mergeCell ref="G1483:H1483"/>
    <mergeCell ref="G1484:H1484"/>
    <mergeCell ref="G1485:H1485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H735" sqref="H735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196</v>
      </c>
      <c r="D1" s="324"/>
      <c r="E1" s="324"/>
      <c r="F1" s="423" t="s">
        <v>22</v>
      </c>
      <c r="G1" s="423"/>
      <c r="H1" s="423"/>
      <c r="I1" s="326" t="s">
        <v>27</v>
      </c>
      <c r="J1" s="324"/>
      <c r="L1" s="327">
        <f>SUM(D619:D619)</f>
        <v>1155875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3" t="s">
        <v>21</v>
      </c>
      <c r="G2" s="423"/>
      <c r="H2" s="423"/>
      <c r="I2" s="326">
        <f>J751*-1</f>
        <v>-1083297</v>
      </c>
      <c r="J2" s="324"/>
      <c r="L2" s="327">
        <f>SUM(G619:G619)</f>
        <v>118038</v>
      </c>
      <c r="O2" s="233" t="s">
        <v>198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24"/>
      <c r="B4" s="425"/>
      <c r="C4" s="425"/>
      <c r="D4" s="425"/>
      <c r="E4" s="425"/>
      <c r="F4" s="425"/>
      <c r="G4" s="425"/>
      <c r="H4" s="425"/>
      <c r="I4" s="425"/>
      <c r="J4" s="426"/>
      <c r="O4" s="219">
        <v>1924738</v>
      </c>
    </row>
    <row r="5" spans="1:16" x14ac:dyDescent="0.25">
      <c r="A5" s="427" t="s">
        <v>2</v>
      </c>
      <c r="B5" s="429" t="s">
        <v>3</v>
      </c>
      <c r="C5" s="430"/>
      <c r="D5" s="430"/>
      <c r="E5" s="430"/>
      <c r="F5" s="430"/>
      <c r="G5" s="431"/>
      <c r="H5" s="432" t="s">
        <v>4</v>
      </c>
      <c r="I5" s="434" t="s">
        <v>5</v>
      </c>
      <c r="J5" s="436" t="s">
        <v>6</v>
      </c>
    </row>
    <row r="6" spans="1:16" x14ac:dyDescent="0.25">
      <c r="A6" s="428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3"/>
      <c r="I6" s="435"/>
      <c r="J6" s="437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3">
        <v>43364</v>
      </c>
      <c r="B700" s="334">
        <v>180175407</v>
      </c>
      <c r="C700" s="335">
        <v>1</v>
      </c>
      <c r="D700" s="336">
        <v>44363</v>
      </c>
      <c r="E700" s="337">
        <v>180045377</v>
      </c>
      <c r="F700" s="335">
        <v>6</v>
      </c>
      <c r="G700" s="336">
        <v>638488</v>
      </c>
      <c r="H700" s="337"/>
      <c r="I700" s="338"/>
      <c r="J700" s="363"/>
      <c r="K700" s="328"/>
      <c r="L700" s="328"/>
      <c r="M700" s="328"/>
      <c r="N700" s="328"/>
      <c r="O700" s="366"/>
      <c r="P700" s="366"/>
    </row>
    <row r="701" spans="1:16" x14ac:dyDescent="0.25">
      <c r="A701" s="333">
        <v>43364</v>
      </c>
      <c r="B701" s="334">
        <v>180175417</v>
      </c>
      <c r="C701" s="335">
        <v>3</v>
      </c>
      <c r="D701" s="336">
        <v>374238</v>
      </c>
      <c r="E701" s="337"/>
      <c r="F701" s="335"/>
      <c r="G701" s="336"/>
      <c r="H701" s="337"/>
      <c r="I701" s="338"/>
      <c r="J701" s="363"/>
      <c r="K701" s="328"/>
      <c r="L701" s="328"/>
      <c r="M701" s="328"/>
      <c r="N701" s="328"/>
      <c r="O701" s="366"/>
      <c r="P701" s="366"/>
    </row>
    <row r="702" spans="1:16" x14ac:dyDescent="0.25">
      <c r="A702" s="333">
        <v>43364</v>
      </c>
      <c r="B702" s="334">
        <v>180175443</v>
      </c>
      <c r="C702" s="335">
        <v>2</v>
      </c>
      <c r="D702" s="336">
        <v>155575</v>
      </c>
      <c r="E702" s="337"/>
      <c r="F702" s="335"/>
      <c r="G702" s="336"/>
      <c r="H702" s="337"/>
      <c r="I702" s="338"/>
      <c r="J702" s="363"/>
      <c r="K702" s="328"/>
      <c r="L702" s="328"/>
      <c r="M702" s="328"/>
      <c r="N702" s="328"/>
      <c r="O702" s="366"/>
      <c r="P702" s="366"/>
    </row>
    <row r="703" spans="1:16" x14ac:dyDescent="0.25">
      <c r="A703" s="333">
        <v>43364</v>
      </c>
      <c r="B703" s="334">
        <v>180175447</v>
      </c>
      <c r="C703" s="335">
        <v>1</v>
      </c>
      <c r="D703" s="336">
        <v>132038</v>
      </c>
      <c r="E703" s="337"/>
      <c r="F703" s="335"/>
      <c r="G703" s="336"/>
      <c r="H703" s="337"/>
      <c r="I703" s="338">
        <v>67726</v>
      </c>
      <c r="J703" s="363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3">
        <v>43365</v>
      </c>
      <c r="B704" s="334">
        <v>180175480</v>
      </c>
      <c r="C704" s="335">
        <v>2</v>
      </c>
      <c r="D704" s="336">
        <v>193025</v>
      </c>
      <c r="E704" s="337">
        <v>180045393</v>
      </c>
      <c r="F704" s="335">
        <v>3</v>
      </c>
      <c r="G704" s="336">
        <v>285163</v>
      </c>
      <c r="H704" s="337"/>
      <c r="I704" s="338"/>
      <c r="J704" s="363"/>
      <c r="K704" s="328"/>
      <c r="L704" s="328"/>
      <c r="M704" s="328"/>
      <c r="N704" s="328"/>
      <c r="O704" s="366"/>
      <c r="P704" s="366"/>
    </row>
    <row r="705" spans="1:16" x14ac:dyDescent="0.25">
      <c r="A705" s="333">
        <v>43365</v>
      </c>
      <c r="B705" s="334">
        <v>180175520</v>
      </c>
      <c r="C705" s="335">
        <v>2</v>
      </c>
      <c r="D705" s="336">
        <v>233188</v>
      </c>
      <c r="E705" s="337"/>
      <c r="F705" s="335"/>
      <c r="G705" s="336"/>
      <c r="H705" s="337"/>
      <c r="I705" s="338"/>
      <c r="J705" s="363"/>
      <c r="K705" s="328"/>
      <c r="L705" s="328"/>
      <c r="M705" s="328"/>
      <c r="N705" s="328"/>
      <c r="O705" s="366"/>
      <c r="P705" s="366"/>
    </row>
    <row r="706" spans="1:16" x14ac:dyDescent="0.25">
      <c r="A706" s="333">
        <v>43365</v>
      </c>
      <c r="B706" s="334">
        <v>180175521</v>
      </c>
      <c r="C706" s="335">
        <v>5</v>
      </c>
      <c r="D706" s="336">
        <v>431025</v>
      </c>
      <c r="E706" s="337"/>
      <c r="F706" s="335"/>
      <c r="G706" s="336"/>
      <c r="H706" s="337"/>
      <c r="I706" s="338">
        <v>572075</v>
      </c>
      <c r="J706" s="363" t="s">
        <v>17</v>
      </c>
      <c r="K706" s="328"/>
      <c r="L706" s="328"/>
      <c r="M706" s="328"/>
      <c r="N706" s="328"/>
      <c r="O706" s="366"/>
      <c r="P706" s="366"/>
    </row>
    <row r="707" spans="1:16" x14ac:dyDescent="0.25">
      <c r="A707" s="333">
        <v>43367</v>
      </c>
      <c r="B707" s="334">
        <v>180175638</v>
      </c>
      <c r="C707" s="335">
        <v>5</v>
      </c>
      <c r="D707" s="336">
        <v>436188</v>
      </c>
      <c r="E707" s="337">
        <v>180045427</v>
      </c>
      <c r="F707" s="335">
        <v>6</v>
      </c>
      <c r="G707" s="336">
        <v>626675</v>
      </c>
      <c r="H707" s="337"/>
      <c r="I707" s="338"/>
      <c r="J707" s="363"/>
      <c r="K707" s="328"/>
      <c r="L707" s="328"/>
      <c r="M707" s="328"/>
      <c r="N707" s="328"/>
      <c r="O707" s="366"/>
      <c r="P707" s="366"/>
    </row>
    <row r="708" spans="1:16" x14ac:dyDescent="0.25">
      <c r="A708" s="333">
        <v>43367</v>
      </c>
      <c r="B708" s="334">
        <v>180175669</v>
      </c>
      <c r="C708" s="335">
        <v>17</v>
      </c>
      <c r="D708" s="336">
        <v>1689800</v>
      </c>
      <c r="E708" s="337"/>
      <c r="F708" s="335"/>
      <c r="G708" s="336"/>
      <c r="H708" s="337"/>
      <c r="I708" s="338">
        <v>1499313</v>
      </c>
      <c r="J708" s="363" t="s">
        <v>17</v>
      </c>
      <c r="K708" s="328"/>
      <c r="L708" s="328"/>
      <c r="M708" s="328"/>
      <c r="N708" s="328"/>
      <c r="O708" s="366"/>
      <c r="P708" s="366"/>
    </row>
    <row r="709" spans="1:16" x14ac:dyDescent="0.25">
      <c r="A709" s="333">
        <v>43368</v>
      </c>
      <c r="B709" s="334">
        <v>180175724</v>
      </c>
      <c r="C709" s="335">
        <v>8</v>
      </c>
      <c r="D709" s="336">
        <v>814975</v>
      </c>
      <c r="E709" s="337">
        <v>180145433</v>
      </c>
      <c r="F709" s="335">
        <v>4</v>
      </c>
      <c r="G709" s="336">
        <v>359450</v>
      </c>
      <c r="H709" s="337"/>
      <c r="I709" s="338"/>
      <c r="J709" s="363"/>
      <c r="K709" s="328"/>
      <c r="L709" s="328"/>
      <c r="M709" s="328"/>
      <c r="N709" s="328"/>
      <c r="O709" s="366"/>
      <c r="P709" s="366"/>
    </row>
    <row r="710" spans="1:16" x14ac:dyDescent="0.25">
      <c r="A710" s="333">
        <v>43368</v>
      </c>
      <c r="B710" s="334">
        <v>180175762</v>
      </c>
      <c r="C710" s="335">
        <v>3</v>
      </c>
      <c r="D710" s="336">
        <v>342913</v>
      </c>
      <c r="E710" s="337"/>
      <c r="F710" s="335"/>
      <c r="G710" s="336"/>
      <c r="H710" s="337"/>
      <c r="I710" s="338">
        <v>798438</v>
      </c>
      <c r="J710" s="363" t="s">
        <v>17</v>
      </c>
      <c r="K710" s="328"/>
      <c r="L710" s="328"/>
      <c r="M710" s="328"/>
      <c r="N710" s="328"/>
      <c r="O710" s="366"/>
      <c r="P710" s="366"/>
    </row>
    <row r="711" spans="1:16" x14ac:dyDescent="0.25">
      <c r="A711" s="333">
        <v>43369</v>
      </c>
      <c r="B711" s="334">
        <v>180175813</v>
      </c>
      <c r="C711" s="335">
        <v>5</v>
      </c>
      <c r="D711" s="336">
        <v>518525</v>
      </c>
      <c r="E711" s="337">
        <v>180045452</v>
      </c>
      <c r="F711" s="335">
        <v>2</v>
      </c>
      <c r="G711" s="336">
        <v>149713</v>
      </c>
      <c r="H711" s="337"/>
      <c r="I711" s="338"/>
      <c r="J711" s="363"/>
      <c r="K711" s="328"/>
      <c r="L711" s="328"/>
      <c r="M711" s="328"/>
      <c r="N711" s="328"/>
      <c r="O711" s="366"/>
      <c r="P711" s="366"/>
    </row>
    <row r="712" spans="1:16" x14ac:dyDescent="0.25">
      <c r="A712" s="333">
        <v>43369</v>
      </c>
      <c r="B712" s="334">
        <v>180175837</v>
      </c>
      <c r="C712" s="335">
        <v>3</v>
      </c>
      <c r="D712" s="336">
        <v>464888</v>
      </c>
      <c r="E712" s="337"/>
      <c r="F712" s="335"/>
      <c r="G712" s="336"/>
      <c r="H712" s="337"/>
      <c r="I712" s="338">
        <v>833700</v>
      </c>
      <c r="J712" s="363" t="s">
        <v>17</v>
      </c>
      <c r="K712" s="328"/>
      <c r="L712" s="328"/>
      <c r="M712" s="328"/>
      <c r="N712" s="328"/>
      <c r="O712" s="366"/>
      <c r="P712" s="366"/>
    </row>
    <row r="713" spans="1:16" x14ac:dyDescent="0.25">
      <c r="A713" s="333">
        <v>43370</v>
      </c>
      <c r="B713" s="334">
        <v>180175906</v>
      </c>
      <c r="C713" s="335">
        <v>3</v>
      </c>
      <c r="D713" s="336">
        <v>355163</v>
      </c>
      <c r="E713" s="337">
        <v>180045461</v>
      </c>
      <c r="F713" s="335">
        <v>3</v>
      </c>
      <c r="G713" s="336">
        <v>275975</v>
      </c>
      <c r="H713" s="337"/>
      <c r="I713" s="338"/>
      <c r="J713" s="363"/>
      <c r="K713" s="328"/>
      <c r="L713" s="328"/>
      <c r="M713" s="328"/>
      <c r="N713" s="328"/>
      <c r="O713" s="366"/>
      <c r="P713" s="366"/>
    </row>
    <row r="714" spans="1:16" x14ac:dyDescent="0.25">
      <c r="A714" s="333">
        <v>43370</v>
      </c>
      <c r="B714" s="334">
        <v>180175908</v>
      </c>
      <c r="C714" s="335">
        <v>6</v>
      </c>
      <c r="D714" s="336">
        <v>626588</v>
      </c>
      <c r="E714" s="337"/>
      <c r="F714" s="335"/>
      <c r="G714" s="336"/>
      <c r="H714" s="337"/>
      <c r="I714" s="338"/>
      <c r="J714" s="363"/>
      <c r="K714" s="328"/>
      <c r="L714" s="328"/>
      <c r="M714" s="328"/>
      <c r="N714" s="328"/>
      <c r="O714" s="366"/>
      <c r="P714" s="366"/>
    </row>
    <row r="715" spans="1:16" x14ac:dyDescent="0.25">
      <c r="A715" s="333">
        <v>43370</v>
      </c>
      <c r="B715" s="334">
        <v>180175926</v>
      </c>
      <c r="C715" s="335">
        <v>1</v>
      </c>
      <c r="D715" s="336">
        <v>42875</v>
      </c>
      <c r="E715" s="337"/>
      <c r="F715" s="335"/>
      <c r="G715" s="336"/>
      <c r="H715" s="337"/>
      <c r="I715" s="338">
        <v>748651</v>
      </c>
      <c r="J715" s="363" t="s">
        <v>17</v>
      </c>
      <c r="K715" s="328"/>
      <c r="L715" s="328"/>
      <c r="M715" s="328"/>
      <c r="N715" s="328"/>
      <c r="O715" s="366"/>
      <c r="P715" s="366"/>
    </row>
    <row r="716" spans="1:16" x14ac:dyDescent="0.25">
      <c r="A716" s="333">
        <v>43371</v>
      </c>
      <c r="B716" s="334">
        <v>180175941</v>
      </c>
      <c r="C716" s="335">
        <v>1</v>
      </c>
      <c r="D716" s="336">
        <v>113050</v>
      </c>
      <c r="E716" s="337">
        <v>180045476</v>
      </c>
      <c r="F716" s="335">
        <v>2</v>
      </c>
      <c r="G716" s="336">
        <v>193025</v>
      </c>
      <c r="H716" s="337"/>
      <c r="I716" s="338"/>
      <c r="J716" s="363"/>
      <c r="K716" s="328"/>
      <c r="L716" s="328"/>
      <c r="M716" s="328"/>
      <c r="N716" s="328"/>
      <c r="O716" s="366"/>
      <c r="P716" s="366"/>
    </row>
    <row r="717" spans="1:16" x14ac:dyDescent="0.25">
      <c r="A717" s="333">
        <v>43371</v>
      </c>
      <c r="B717" s="334">
        <v>180175961</v>
      </c>
      <c r="C717" s="335">
        <v>7</v>
      </c>
      <c r="D717" s="336">
        <v>751713</v>
      </c>
      <c r="E717" s="337"/>
      <c r="F717" s="335"/>
      <c r="G717" s="336"/>
      <c r="H717" s="337"/>
      <c r="I717" s="338"/>
      <c r="J717" s="363"/>
      <c r="K717" s="328"/>
      <c r="L717" s="328"/>
      <c r="M717" s="328"/>
      <c r="N717" s="328"/>
      <c r="O717" s="366"/>
      <c r="P717" s="366"/>
    </row>
    <row r="718" spans="1:16" x14ac:dyDescent="0.25">
      <c r="A718" s="333">
        <v>43371</v>
      </c>
      <c r="B718" s="334">
        <v>180175987</v>
      </c>
      <c r="C718" s="335">
        <v>5</v>
      </c>
      <c r="D718" s="336">
        <v>555713</v>
      </c>
      <c r="E718" s="337"/>
      <c r="F718" s="335"/>
      <c r="G718" s="336"/>
      <c r="H718" s="337"/>
      <c r="I718" s="338">
        <v>1227451</v>
      </c>
      <c r="J718" s="363" t="s">
        <v>17</v>
      </c>
      <c r="K718" s="328"/>
      <c r="L718" s="328"/>
      <c r="M718" s="328"/>
      <c r="N718" s="328"/>
      <c r="O718" s="366"/>
      <c r="P718" s="366"/>
    </row>
    <row r="719" spans="1:16" x14ac:dyDescent="0.25">
      <c r="A719" s="333">
        <v>43372</v>
      </c>
      <c r="B719" s="334">
        <v>180176071</v>
      </c>
      <c r="C719" s="335">
        <v>8</v>
      </c>
      <c r="D719" s="336">
        <v>835800</v>
      </c>
      <c r="E719" s="337">
        <v>180045485</v>
      </c>
      <c r="F719" s="335">
        <v>3</v>
      </c>
      <c r="G719" s="336">
        <v>356563</v>
      </c>
      <c r="H719" s="337"/>
      <c r="I719" s="338">
        <v>479237</v>
      </c>
      <c r="J719" s="363" t="s">
        <v>17</v>
      </c>
      <c r="K719" s="328"/>
      <c r="L719" s="328"/>
      <c r="M719" s="328"/>
      <c r="N719" s="328"/>
      <c r="O719" s="366"/>
      <c r="P719" s="366"/>
    </row>
    <row r="720" spans="1:16" x14ac:dyDescent="0.25">
      <c r="A720" s="333">
        <v>43374</v>
      </c>
      <c r="B720" s="334">
        <v>180176197</v>
      </c>
      <c r="C720" s="335">
        <v>5</v>
      </c>
      <c r="D720" s="336">
        <v>525350</v>
      </c>
      <c r="E720" s="337">
        <v>180045518</v>
      </c>
      <c r="F720" s="335">
        <v>4</v>
      </c>
      <c r="G720" s="336">
        <v>445463</v>
      </c>
      <c r="H720" s="337"/>
      <c r="I720" s="338"/>
      <c r="J720" s="363"/>
      <c r="K720" s="328"/>
      <c r="L720" s="328"/>
      <c r="M720" s="328"/>
      <c r="N720" s="328"/>
      <c r="O720" s="366"/>
      <c r="P720" s="366"/>
    </row>
    <row r="721" spans="1:16" x14ac:dyDescent="0.25">
      <c r="A721" s="333">
        <v>43374</v>
      </c>
      <c r="B721" s="334">
        <v>180176241</v>
      </c>
      <c r="C721" s="335">
        <v>5</v>
      </c>
      <c r="D721" s="336">
        <v>528325</v>
      </c>
      <c r="E721" s="337"/>
      <c r="F721" s="335"/>
      <c r="G721" s="336"/>
      <c r="H721" s="337"/>
      <c r="I721" s="338"/>
      <c r="J721" s="363"/>
      <c r="K721" s="328"/>
      <c r="L721" s="328"/>
      <c r="M721" s="328"/>
      <c r="N721" s="328"/>
      <c r="O721" s="366"/>
      <c r="P721" s="366"/>
    </row>
    <row r="722" spans="1:16" x14ac:dyDescent="0.25">
      <c r="A722" s="333">
        <v>43374</v>
      </c>
      <c r="B722" s="334">
        <v>180176248</v>
      </c>
      <c r="C722" s="335">
        <v>4</v>
      </c>
      <c r="D722" s="336">
        <v>291463</v>
      </c>
      <c r="E722" s="337"/>
      <c r="F722" s="335"/>
      <c r="G722" s="336"/>
      <c r="H722" s="337"/>
      <c r="I722" s="338">
        <v>899675</v>
      </c>
      <c r="J722" s="363" t="s">
        <v>17</v>
      </c>
      <c r="K722" s="328"/>
      <c r="L722" s="328"/>
      <c r="M722" s="328"/>
      <c r="N722" s="328"/>
      <c r="O722" s="366"/>
      <c r="P722" s="366"/>
    </row>
    <row r="723" spans="1:16" x14ac:dyDescent="0.25">
      <c r="A723" s="333">
        <v>43375</v>
      </c>
      <c r="B723" s="334">
        <v>180176281</v>
      </c>
      <c r="C723" s="335">
        <v>1</v>
      </c>
      <c r="D723" s="336">
        <v>122150</v>
      </c>
      <c r="E723" s="337"/>
      <c r="F723" s="335"/>
      <c r="G723" s="336"/>
      <c r="H723" s="337"/>
      <c r="I723" s="338"/>
      <c r="J723" s="363"/>
      <c r="K723" s="328"/>
      <c r="L723" s="328"/>
      <c r="M723" s="328"/>
      <c r="N723" s="328"/>
      <c r="O723" s="366"/>
      <c r="P723" s="366"/>
    </row>
    <row r="724" spans="1:16" x14ac:dyDescent="0.25">
      <c r="A724" s="333">
        <v>43375</v>
      </c>
      <c r="B724" s="334">
        <v>180176307</v>
      </c>
      <c r="C724" s="335">
        <v>2</v>
      </c>
      <c r="D724" s="336">
        <v>198800</v>
      </c>
      <c r="E724" s="337"/>
      <c r="F724" s="335"/>
      <c r="G724" s="336"/>
      <c r="H724" s="337"/>
      <c r="I724" s="338"/>
      <c r="J724" s="363"/>
      <c r="K724" s="328"/>
      <c r="L724" s="328"/>
      <c r="M724" s="328"/>
      <c r="N724" s="328"/>
      <c r="O724" s="366"/>
      <c r="P724" s="366"/>
    </row>
    <row r="725" spans="1:16" x14ac:dyDescent="0.25">
      <c r="A725" s="333">
        <v>43375</v>
      </c>
      <c r="B725" s="334">
        <v>180176342</v>
      </c>
      <c r="C725" s="335">
        <v>3</v>
      </c>
      <c r="D725" s="336">
        <v>258300</v>
      </c>
      <c r="E725" s="337"/>
      <c r="F725" s="335"/>
      <c r="G725" s="336"/>
      <c r="H725" s="337"/>
      <c r="I725" s="338">
        <v>579250</v>
      </c>
      <c r="J725" s="363" t="s">
        <v>17</v>
      </c>
      <c r="K725" s="328"/>
      <c r="L725" s="328"/>
      <c r="M725" s="328"/>
      <c r="N725" s="328"/>
      <c r="O725" s="366"/>
      <c r="P725" s="366"/>
    </row>
    <row r="726" spans="1:16" x14ac:dyDescent="0.25">
      <c r="A726" s="333">
        <v>43376</v>
      </c>
      <c r="B726" s="334"/>
      <c r="C726" s="335"/>
      <c r="D726" s="336"/>
      <c r="E726" s="337">
        <v>180045548</v>
      </c>
      <c r="F726" s="335">
        <v>4</v>
      </c>
      <c r="G726" s="336">
        <v>320075</v>
      </c>
      <c r="H726" s="337"/>
      <c r="I726" s="338"/>
      <c r="J726" s="363"/>
      <c r="K726" s="328"/>
      <c r="L726" s="328"/>
      <c r="M726" s="328"/>
      <c r="N726" s="328"/>
      <c r="O726" s="366"/>
      <c r="P726" s="366"/>
    </row>
    <row r="727" spans="1:16" x14ac:dyDescent="0.25">
      <c r="A727" s="333">
        <v>43377</v>
      </c>
      <c r="B727" s="334">
        <v>180176445</v>
      </c>
      <c r="C727" s="335">
        <v>3</v>
      </c>
      <c r="D727" s="336">
        <v>334600</v>
      </c>
      <c r="E727" s="337">
        <v>180045557</v>
      </c>
      <c r="F727" s="335">
        <v>5</v>
      </c>
      <c r="G727" s="336">
        <v>479238</v>
      </c>
      <c r="H727" s="337"/>
      <c r="I727" s="338"/>
      <c r="J727" s="363"/>
      <c r="K727" s="328"/>
      <c r="L727" s="328"/>
      <c r="M727" s="328"/>
      <c r="N727" s="328"/>
      <c r="O727" s="366"/>
      <c r="P727" s="366"/>
    </row>
    <row r="728" spans="1:16" x14ac:dyDescent="0.25">
      <c r="A728" s="333">
        <v>43377</v>
      </c>
      <c r="B728" s="334">
        <v>180176507</v>
      </c>
      <c r="C728" s="335">
        <v>5</v>
      </c>
      <c r="D728" s="336">
        <v>444413</v>
      </c>
      <c r="E728" s="337"/>
      <c r="F728" s="335"/>
      <c r="G728" s="336"/>
      <c r="H728" s="337"/>
      <c r="I728" s="338"/>
      <c r="J728" s="363"/>
      <c r="K728" s="328"/>
      <c r="L728" s="328"/>
      <c r="M728" s="328"/>
      <c r="N728" s="328"/>
      <c r="O728" s="366"/>
      <c r="P728" s="366"/>
    </row>
    <row r="729" spans="1:16" x14ac:dyDescent="0.25">
      <c r="A729" s="333">
        <v>43378</v>
      </c>
      <c r="B729" s="334">
        <v>180176532</v>
      </c>
      <c r="C729" s="335">
        <v>1</v>
      </c>
      <c r="D729" s="336">
        <v>107188</v>
      </c>
      <c r="E729" s="337">
        <v>180045575</v>
      </c>
      <c r="F729" s="335">
        <v>1</v>
      </c>
      <c r="G729" s="336">
        <v>59588</v>
      </c>
      <c r="H729" s="337"/>
      <c r="I729" s="338">
        <v>27300</v>
      </c>
      <c r="J729" s="363" t="s">
        <v>17</v>
      </c>
      <c r="K729" s="328"/>
      <c r="L729" s="328"/>
      <c r="M729" s="328"/>
      <c r="N729" s="328"/>
      <c r="O729" s="366"/>
      <c r="P729" s="366"/>
    </row>
    <row r="730" spans="1:16" x14ac:dyDescent="0.25">
      <c r="A730" s="339">
        <v>43379</v>
      </c>
      <c r="B730" s="340"/>
      <c r="C730" s="341"/>
      <c r="D730" s="342"/>
      <c r="E730" s="343">
        <v>180045593</v>
      </c>
      <c r="F730" s="341">
        <v>5</v>
      </c>
      <c r="G730" s="342">
        <v>499363</v>
      </c>
      <c r="H730" s="343"/>
      <c r="I730" s="344"/>
      <c r="J730" s="364"/>
      <c r="K730" s="328"/>
      <c r="L730" s="328"/>
      <c r="M730" s="328"/>
      <c r="N730" s="328"/>
      <c r="O730" s="366"/>
      <c r="P730" s="366"/>
    </row>
    <row r="731" spans="1:16" x14ac:dyDescent="0.25">
      <c r="A731" s="339">
        <v>43381</v>
      </c>
      <c r="B731" s="340">
        <v>180176809</v>
      </c>
      <c r="C731" s="341">
        <v>1</v>
      </c>
      <c r="D731" s="342">
        <v>118338</v>
      </c>
      <c r="E731" s="343">
        <v>180045625</v>
      </c>
      <c r="F731" s="341">
        <v>5</v>
      </c>
      <c r="G731" s="342">
        <v>490438</v>
      </c>
      <c r="H731" s="343"/>
      <c r="I731" s="344"/>
      <c r="J731" s="364"/>
      <c r="K731" s="328"/>
      <c r="L731" s="328"/>
      <c r="M731" s="328"/>
      <c r="N731" s="328"/>
      <c r="O731" s="366"/>
      <c r="P731" s="366"/>
    </row>
    <row r="732" spans="1:16" x14ac:dyDescent="0.25">
      <c r="A732" s="339">
        <v>43382</v>
      </c>
      <c r="B732" s="340">
        <v>180176896</v>
      </c>
      <c r="C732" s="341">
        <v>1</v>
      </c>
      <c r="D732" s="342">
        <v>87150</v>
      </c>
      <c r="E732" s="343">
        <v>180045642</v>
      </c>
      <c r="F732" s="341">
        <v>2</v>
      </c>
      <c r="G732" s="342">
        <v>171938</v>
      </c>
      <c r="H732" s="343"/>
      <c r="I732" s="344"/>
      <c r="J732" s="364"/>
      <c r="K732" s="328"/>
      <c r="L732" s="328"/>
      <c r="M732" s="328"/>
      <c r="N732" s="328"/>
      <c r="O732" s="366"/>
      <c r="P732" s="366"/>
    </row>
    <row r="733" spans="1:16" x14ac:dyDescent="0.25">
      <c r="A733" s="339">
        <v>43385</v>
      </c>
      <c r="B733" s="340"/>
      <c r="C733" s="341"/>
      <c r="D733" s="342"/>
      <c r="E733" s="343">
        <v>180045683</v>
      </c>
      <c r="F733" s="341">
        <v>1</v>
      </c>
      <c r="G733" s="342">
        <v>144550</v>
      </c>
      <c r="H733" s="343"/>
      <c r="I733" s="344"/>
      <c r="J733" s="364"/>
      <c r="K733" s="328"/>
      <c r="L733" s="328"/>
      <c r="M733" s="328"/>
      <c r="N733" s="328"/>
      <c r="O733" s="366"/>
      <c r="P733" s="366"/>
    </row>
    <row r="734" spans="1:16" x14ac:dyDescent="0.25">
      <c r="A734" s="339">
        <v>43389</v>
      </c>
      <c r="B734" s="340"/>
      <c r="C734" s="341"/>
      <c r="D734" s="342"/>
      <c r="E734" s="343">
        <v>180045742</v>
      </c>
      <c r="F734" s="341">
        <v>1</v>
      </c>
      <c r="G734" s="342">
        <v>102550</v>
      </c>
      <c r="H734" s="343"/>
      <c r="I734" s="344"/>
      <c r="J734" s="364"/>
      <c r="K734" s="328"/>
      <c r="L734" s="328"/>
      <c r="M734" s="328"/>
      <c r="N734" s="328"/>
      <c r="O734" s="366"/>
      <c r="P734" s="366"/>
    </row>
    <row r="735" spans="1:16" x14ac:dyDescent="0.25">
      <c r="A735" s="339">
        <v>43390</v>
      </c>
      <c r="B735" s="340">
        <v>180177463</v>
      </c>
      <c r="C735" s="341">
        <v>1</v>
      </c>
      <c r="D735" s="342">
        <v>120050</v>
      </c>
      <c r="E735" s="343"/>
      <c r="F735" s="341"/>
      <c r="G735" s="342"/>
      <c r="H735" s="343"/>
      <c r="I735" s="344"/>
      <c r="J735" s="364"/>
      <c r="K735" s="328"/>
      <c r="L735" s="328"/>
      <c r="M735" s="328"/>
      <c r="N735" s="328"/>
      <c r="O735" s="366"/>
      <c r="P735" s="366"/>
    </row>
    <row r="736" spans="1:16" x14ac:dyDescent="0.25">
      <c r="A736" s="339"/>
      <c r="B736" s="340"/>
      <c r="C736" s="341"/>
      <c r="D736" s="342"/>
      <c r="E736" s="343"/>
      <c r="F736" s="341"/>
      <c r="G736" s="342"/>
      <c r="H736" s="343"/>
      <c r="I736" s="344"/>
      <c r="J736" s="364"/>
      <c r="K736" s="328"/>
      <c r="L736" s="328"/>
      <c r="M736" s="328"/>
      <c r="N736" s="328"/>
      <c r="O736" s="366"/>
      <c r="P736" s="366"/>
    </row>
    <row r="737" spans="1:16" x14ac:dyDescent="0.25">
      <c r="A737" s="339"/>
      <c r="B737" s="340"/>
      <c r="C737" s="341"/>
      <c r="D737" s="342"/>
      <c r="E737" s="343"/>
      <c r="F737" s="341"/>
      <c r="G737" s="342"/>
      <c r="H737" s="343"/>
      <c r="I737" s="344"/>
      <c r="J737" s="364"/>
      <c r="K737" s="328"/>
      <c r="L737" s="328"/>
      <c r="M737" s="328"/>
      <c r="N737" s="328"/>
      <c r="O737" s="366"/>
      <c r="P737" s="366"/>
    </row>
    <row r="738" spans="1:16" x14ac:dyDescent="0.25">
      <c r="A738" s="339"/>
      <c r="B738" s="340"/>
      <c r="C738" s="341"/>
      <c r="D738" s="342"/>
      <c r="E738" s="343"/>
      <c r="F738" s="341"/>
      <c r="G738" s="342"/>
      <c r="H738" s="343"/>
      <c r="I738" s="344"/>
      <c r="J738" s="364"/>
      <c r="K738" s="328"/>
      <c r="L738" s="328"/>
      <c r="M738" s="328"/>
      <c r="N738" s="328"/>
      <c r="O738" s="366"/>
      <c r="P738" s="366"/>
    </row>
    <row r="739" spans="1:16" x14ac:dyDescent="0.25">
      <c r="A739" s="339"/>
      <c r="B739" s="340"/>
      <c r="C739" s="341"/>
      <c r="D739" s="342"/>
      <c r="E739" s="343"/>
      <c r="F739" s="341"/>
      <c r="G739" s="342"/>
      <c r="H739" s="343"/>
      <c r="I739" s="344"/>
      <c r="J739" s="364"/>
      <c r="K739" s="328"/>
      <c r="L739" s="328"/>
      <c r="M739" s="328"/>
      <c r="N739" s="328"/>
      <c r="O739" s="366"/>
      <c r="P739" s="366"/>
    </row>
    <row r="740" spans="1:16" x14ac:dyDescent="0.25">
      <c r="A740" s="339"/>
      <c r="B740" s="340"/>
      <c r="C740" s="341"/>
      <c r="D740" s="342"/>
      <c r="E740" s="343"/>
      <c r="F740" s="341"/>
      <c r="G740" s="342"/>
      <c r="H740" s="343"/>
      <c r="I740" s="344"/>
      <c r="J740" s="364"/>
      <c r="K740" s="328"/>
      <c r="L740" s="328"/>
      <c r="M740" s="328"/>
      <c r="N740" s="328"/>
      <c r="O740" s="366"/>
      <c r="P740" s="366"/>
    </row>
    <row r="741" spans="1:16" x14ac:dyDescent="0.25">
      <c r="A741" s="339"/>
      <c r="B741" s="340"/>
      <c r="C741" s="341"/>
      <c r="D741" s="342"/>
      <c r="E741" s="343"/>
      <c r="F741" s="341"/>
      <c r="G741" s="342"/>
      <c r="H741" s="343"/>
      <c r="I741" s="344"/>
      <c r="J741" s="364"/>
      <c r="K741" s="328"/>
      <c r="L741" s="328"/>
      <c r="M741" s="328"/>
      <c r="N741" s="328"/>
      <c r="O741" s="366"/>
      <c r="P741" s="366"/>
    </row>
    <row r="742" spans="1:16" x14ac:dyDescent="0.25">
      <c r="A742" s="345"/>
      <c r="B742" s="346"/>
      <c r="C742" s="347"/>
      <c r="D742" s="342"/>
      <c r="E742" s="348"/>
      <c r="F742" s="347"/>
      <c r="G742" s="349"/>
      <c r="H742" s="348"/>
      <c r="I742" s="350"/>
      <c r="J742" s="349"/>
      <c r="K742" s="328"/>
      <c r="L742" s="328"/>
      <c r="M742" s="328"/>
      <c r="N742" s="328"/>
      <c r="O742" s="366"/>
      <c r="P742" s="366"/>
    </row>
    <row r="743" spans="1:16" x14ac:dyDescent="0.25">
      <c r="A743" s="345"/>
      <c r="B743" s="351" t="s">
        <v>11</v>
      </c>
      <c r="C743" s="352">
        <f>SUM(C7:C742)</f>
        <v>4972</v>
      </c>
      <c r="D743" s="353">
        <f>SUM(D7:D742)</f>
        <v>492725674</v>
      </c>
      <c r="E743" s="351" t="s">
        <v>11</v>
      </c>
      <c r="F743" s="352">
        <f>SUM(F7:F742)</f>
        <v>1307</v>
      </c>
      <c r="G743" s="353">
        <f>SUM(G7:G742)</f>
        <v>133604675</v>
      </c>
      <c r="H743" s="353">
        <f>SUM(H7:H742)</f>
        <v>0</v>
      </c>
      <c r="I743" s="352">
        <f>SUM(I7:I742)</f>
        <v>360204296</v>
      </c>
      <c r="J743" s="354"/>
      <c r="K743" s="328"/>
      <c r="L743" s="328"/>
      <c r="M743" s="328"/>
      <c r="N743" s="328"/>
      <c r="O743" s="366"/>
      <c r="P743" s="366"/>
    </row>
    <row r="744" spans="1:16" x14ac:dyDescent="0.25">
      <c r="A744" s="345"/>
      <c r="B744" s="351"/>
      <c r="C744" s="352"/>
      <c r="D744" s="353"/>
      <c r="E744" s="351"/>
      <c r="F744" s="352"/>
      <c r="G744" s="354"/>
      <c r="H744" s="346"/>
      <c r="I744" s="347"/>
      <c r="J744" s="354"/>
      <c r="K744" s="328"/>
      <c r="L744" s="328"/>
      <c r="M744" s="328"/>
      <c r="N744" s="328"/>
      <c r="O744" s="366"/>
      <c r="P744" s="366"/>
    </row>
    <row r="745" spans="1:16" x14ac:dyDescent="0.25">
      <c r="A745" s="345"/>
      <c r="B745" s="355"/>
      <c r="C745" s="347"/>
      <c r="D745" s="349"/>
      <c r="E745" s="351"/>
      <c r="F745" s="347"/>
      <c r="G745" s="438" t="s">
        <v>12</v>
      </c>
      <c r="H745" s="438"/>
      <c r="I745" s="350"/>
      <c r="J745" s="356">
        <f>SUM(D7:D742)</f>
        <v>492725674</v>
      </c>
      <c r="K745" s="328"/>
      <c r="L745" s="328"/>
      <c r="M745" s="328"/>
      <c r="N745" s="328"/>
      <c r="O745" s="366"/>
      <c r="P745" s="366"/>
    </row>
    <row r="746" spans="1:16" x14ac:dyDescent="0.25">
      <c r="A746" s="357"/>
      <c r="B746" s="346"/>
      <c r="C746" s="347"/>
      <c r="D746" s="349"/>
      <c r="E746" s="348"/>
      <c r="F746" s="347"/>
      <c r="G746" s="438" t="s">
        <v>13</v>
      </c>
      <c r="H746" s="438"/>
      <c r="I746" s="350"/>
      <c r="J746" s="356">
        <f>SUM(G7:G742)</f>
        <v>133604675</v>
      </c>
      <c r="K746" s="328"/>
      <c r="L746" s="328"/>
      <c r="M746" s="328"/>
      <c r="N746" s="328"/>
      <c r="O746" s="366"/>
      <c r="P746" s="366"/>
    </row>
    <row r="747" spans="1:16" x14ac:dyDescent="0.25">
      <c r="A747" s="345"/>
      <c r="B747" s="348"/>
      <c r="C747" s="347"/>
      <c r="D747" s="349"/>
      <c r="E747" s="348"/>
      <c r="F747" s="347"/>
      <c r="G747" s="438" t="s">
        <v>14</v>
      </c>
      <c r="H747" s="438"/>
      <c r="I747" s="358"/>
      <c r="J747" s="359">
        <f>J745-J746</f>
        <v>359120999</v>
      </c>
      <c r="K747" s="328"/>
      <c r="L747" s="328"/>
      <c r="M747" s="328"/>
      <c r="N747" s="328"/>
      <c r="O747" s="366"/>
      <c r="P747" s="366"/>
    </row>
    <row r="748" spans="1:16" x14ac:dyDescent="0.25">
      <c r="A748" s="360"/>
      <c r="B748" s="361"/>
      <c r="C748" s="347"/>
      <c r="D748" s="362"/>
      <c r="E748" s="348"/>
      <c r="F748" s="347"/>
      <c r="G748" s="438" t="s">
        <v>15</v>
      </c>
      <c r="H748" s="438"/>
      <c r="I748" s="350"/>
      <c r="J748" s="356">
        <f>SUM(H7:H742)</f>
        <v>0</v>
      </c>
      <c r="K748" s="328"/>
      <c r="L748" s="328"/>
      <c r="M748" s="328"/>
      <c r="N748" s="328"/>
      <c r="O748" s="366"/>
      <c r="P748" s="366"/>
    </row>
    <row r="749" spans="1:16" x14ac:dyDescent="0.25">
      <c r="A749" s="345"/>
      <c r="B749" s="361"/>
      <c r="C749" s="347"/>
      <c r="D749" s="362"/>
      <c r="E749" s="348"/>
      <c r="F749" s="347"/>
      <c r="G749" s="438" t="s">
        <v>16</v>
      </c>
      <c r="H749" s="438"/>
      <c r="I749" s="350"/>
      <c r="J749" s="356">
        <f>J747+J748</f>
        <v>359120999</v>
      </c>
      <c r="K749" s="328"/>
      <c r="L749" s="328"/>
      <c r="M749" s="328"/>
      <c r="N749" s="328"/>
      <c r="O749" s="366"/>
      <c r="P749" s="366"/>
    </row>
    <row r="750" spans="1:16" x14ac:dyDescent="0.25">
      <c r="A750" s="345"/>
      <c r="B750" s="361"/>
      <c r="C750" s="347"/>
      <c r="D750" s="362"/>
      <c r="E750" s="348"/>
      <c r="F750" s="347"/>
      <c r="G750" s="438" t="s">
        <v>5</v>
      </c>
      <c r="H750" s="438"/>
      <c r="I750" s="350"/>
      <c r="J750" s="356">
        <f>SUM(I7:I742)</f>
        <v>360204296</v>
      </c>
      <c r="K750" s="328"/>
      <c r="L750" s="328"/>
      <c r="M750" s="328"/>
      <c r="N750" s="328"/>
      <c r="O750" s="366"/>
      <c r="P750" s="366"/>
    </row>
    <row r="751" spans="1:16" x14ac:dyDescent="0.25">
      <c r="A751" s="345"/>
      <c r="B751" s="361"/>
      <c r="C751" s="347"/>
      <c r="D751" s="362"/>
      <c r="E751" s="348"/>
      <c r="F751" s="347"/>
      <c r="G751" s="438" t="s">
        <v>32</v>
      </c>
      <c r="H751" s="438"/>
      <c r="I751" s="347" t="str">
        <f>IF(J751&gt;0,"SALDO",IF(J751&lt;0,"PIUTANG",IF(J751=0,"LUNAS")))</f>
        <v>SALDO</v>
      </c>
      <c r="J751" s="356">
        <f>J750-J749</f>
        <v>1083297</v>
      </c>
      <c r="K751" s="328"/>
      <c r="L751" s="328"/>
      <c r="M751" s="328"/>
      <c r="N751" s="328"/>
      <c r="O751" s="366"/>
      <c r="P751" s="366"/>
    </row>
    <row r="752" spans="1:16" x14ac:dyDescent="0.25">
      <c r="A752" s="345"/>
      <c r="K752" s="328"/>
      <c r="L752" s="328"/>
      <c r="M752" s="328"/>
      <c r="N752" s="328"/>
      <c r="O752" s="366"/>
      <c r="P752" s="366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6" activePane="bottomLeft" state="frozen"/>
      <selection pane="bottomLeft" activeCell="I73" sqref="I73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3" t="s">
        <v>22</v>
      </c>
      <c r="G1" s="423"/>
      <c r="H1" s="423"/>
      <c r="I1" s="326" t="s">
        <v>27</v>
      </c>
      <c r="J1" s="324"/>
      <c r="L1" s="327">
        <f>SUM(D630:D630)</f>
        <v>0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3" t="s">
        <v>21</v>
      </c>
      <c r="G2" s="423"/>
      <c r="H2" s="423"/>
      <c r="I2" s="326">
        <f>J656*-1</f>
        <v>-6360</v>
      </c>
      <c r="J2" s="324"/>
      <c r="L2" s="327">
        <f>SUM(G630:G630)</f>
        <v>0</v>
      </c>
      <c r="O2" s="233" t="s">
        <v>198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24"/>
      <c r="B4" s="425"/>
      <c r="C4" s="425"/>
      <c r="D4" s="425"/>
      <c r="E4" s="425"/>
      <c r="F4" s="425"/>
      <c r="G4" s="425"/>
      <c r="H4" s="425"/>
      <c r="I4" s="425"/>
      <c r="J4" s="426"/>
    </row>
    <row r="5" spans="1:16" x14ac:dyDescent="0.25">
      <c r="A5" s="427" t="s">
        <v>2</v>
      </c>
      <c r="B5" s="429" t="s">
        <v>3</v>
      </c>
      <c r="C5" s="430"/>
      <c r="D5" s="430"/>
      <c r="E5" s="430"/>
      <c r="F5" s="430"/>
      <c r="G5" s="431"/>
      <c r="H5" s="432" t="s">
        <v>4</v>
      </c>
      <c r="I5" s="434" t="s">
        <v>5</v>
      </c>
      <c r="J5" s="436" t="s">
        <v>6</v>
      </c>
    </row>
    <row r="6" spans="1:16" x14ac:dyDescent="0.25">
      <c r="A6" s="428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3"/>
      <c r="I6" s="435"/>
      <c r="J6" s="437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204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205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206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207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208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209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210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211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212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213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215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3">
        <v>43365</v>
      </c>
      <c r="B61" s="334">
        <v>18000072</v>
      </c>
      <c r="C61" s="335">
        <v>1</v>
      </c>
      <c r="D61" s="336">
        <v>46035</v>
      </c>
      <c r="E61" s="337"/>
      <c r="F61" s="335"/>
      <c r="G61" s="336"/>
      <c r="H61" s="337"/>
      <c r="I61" s="338"/>
      <c r="J61" s="336"/>
      <c r="K61" s="328"/>
      <c r="L61" s="328"/>
      <c r="M61" s="328"/>
      <c r="N61" s="328"/>
      <c r="O61" s="366"/>
      <c r="P61" s="366"/>
    </row>
    <row r="62" spans="1:16" x14ac:dyDescent="0.25">
      <c r="A62" s="333">
        <v>43365</v>
      </c>
      <c r="B62" s="334">
        <v>18000073</v>
      </c>
      <c r="C62" s="335">
        <v>1</v>
      </c>
      <c r="D62" s="336">
        <v>71100</v>
      </c>
      <c r="E62" s="337"/>
      <c r="F62" s="335"/>
      <c r="G62" s="336"/>
      <c r="H62" s="337"/>
      <c r="I62" s="338">
        <v>117135</v>
      </c>
      <c r="J62" s="363" t="s">
        <v>219</v>
      </c>
      <c r="K62" s="328"/>
      <c r="L62" s="328"/>
      <c r="M62" s="328"/>
      <c r="N62" s="328"/>
      <c r="O62" s="366"/>
      <c r="P62" s="366"/>
    </row>
    <row r="63" spans="1:16" x14ac:dyDescent="0.25">
      <c r="A63" s="333">
        <v>43367</v>
      </c>
      <c r="B63" s="334">
        <v>18000075</v>
      </c>
      <c r="C63" s="335">
        <v>5</v>
      </c>
      <c r="D63" s="336">
        <v>373680</v>
      </c>
      <c r="E63" s="381" t="s">
        <v>218</v>
      </c>
      <c r="F63" s="335">
        <v>1</v>
      </c>
      <c r="G63" s="336">
        <v>87300</v>
      </c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43367</v>
      </c>
      <c r="B64" s="334">
        <v>18000076</v>
      </c>
      <c r="C64" s="335">
        <v>1</v>
      </c>
      <c r="D64" s="336">
        <v>44955</v>
      </c>
      <c r="E64" s="337"/>
      <c r="F64" s="335"/>
      <c r="G64" s="336"/>
      <c r="H64" s="337"/>
      <c r="I64" s="338">
        <v>331335</v>
      </c>
      <c r="J64" s="363" t="s">
        <v>17</v>
      </c>
      <c r="K64" s="328"/>
      <c r="L64" s="328"/>
      <c r="M64" s="328"/>
      <c r="N64" s="328"/>
      <c r="O64" s="366"/>
      <c r="P64" s="366"/>
    </row>
    <row r="65" spans="1:16" x14ac:dyDescent="0.25">
      <c r="A65" s="333">
        <v>43368</v>
      </c>
      <c r="B65" s="334">
        <v>18000078</v>
      </c>
      <c r="C65" s="335">
        <v>1</v>
      </c>
      <c r="D65" s="336">
        <v>69300</v>
      </c>
      <c r="E65" s="381" t="s">
        <v>220</v>
      </c>
      <c r="F65" s="335">
        <v>1</v>
      </c>
      <c r="G65" s="336">
        <v>121005</v>
      </c>
      <c r="H65" s="337"/>
      <c r="I65" s="338"/>
      <c r="J65" s="363"/>
      <c r="K65" s="328"/>
      <c r="L65" s="328"/>
      <c r="M65" s="328"/>
      <c r="N65" s="328"/>
      <c r="O65" s="366"/>
      <c r="P65" s="366"/>
    </row>
    <row r="66" spans="1:16" x14ac:dyDescent="0.25">
      <c r="A66" s="333">
        <v>43370</v>
      </c>
      <c r="B66" s="334">
        <v>18000080</v>
      </c>
      <c r="C66" s="335">
        <v>1</v>
      </c>
      <c r="D66" s="336">
        <v>69975</v>
      </c>
      <c r="E66" s="381"/>
      <c r="F66" s="335"/>
      <c r="G66" s="336"/>
      <c r="H66" s="337"/>
      <c r="I66" s="338">
        <v>18270</v>
      </c>
      <c r="J66" s="363" t="s">
        <v>17</v>
      </c>
      <c r="K66" s="328"/>
      <c r="L66" s="365">
        <f>D65+D66-G65</f>
        <v>18270</v>
      </c>
      <c r="M66" s="328"/>
      <c r="N66" s="328"/>
      <c r="O66" s="366"/>
      <c r="P66" s="366"/>
    </row>
    <row r="67" spans="1:16" x14ac:dyDescent="0.25">
      <c r="A67" s="398">
        <v>43371</v>
      </c>
      <c r="B67" s="399">
        <v>18000080</v>
      </c>
      <c r="C67" s="400">
        <v>2</v>
      </c>
      <c r="D67" s="401">
        <v>168435</v>
      </c>
      <c r="E67" s="402"/>
      <c r="F67" s="400"/>
      <c r="G67" s="401"/>
      <c r="H67" s="402"/>
      <c r="I67" s="403"/>
      <c r="J67" s="401"/>
      <c r="K67" s="328"/>
      <c r="L67" s="328"/>
      <c r="M67" s="328"/>
      <c r="N67" s="328"/>
      <c r="O67" s="366"/>
      <c r="P67" s="366"/>
    </row>
    <row r="68" spans="1:16" x14ac:dyDescent="0.25">
      <c r="A68" s="398">
        <v>43371</v>
      </c>
      <c r="B68" s="399">
        <v>18000081</v>
      </c>
      <c r="C68" s="400">
        <v>2</v>
      </c>
      <c r="D68" s="401">
        <v>149535</v>
      </c>
      <c r="E68" s="402"/>
      <c r="F68" s="400"/>
      <c r="G68" s="401"/>
      <c r="H68" s="402"/>
      <c r="I68" s="403">
        <v>317970</v>
      </c>
      <c r="J68" s="401" t="s">
        <v>17</v>
      </c>
      <c r="K68" s="328"/>
      <c r="L68" s="328"/>
      <c r="M68" s="328"/>
      <c r="N68" s="328"/>
      <c r="O68" s="366"/>
      <c r="P68" s="366"/>
    </row>
    <row r="69" spans="1:16" x14ac:dyDescent="0.25">
      <c r="A69" s="333">
        <v>43372</v>
      </c>
      <c r="B69" s="334">
        <v>18000085</v>
      </c>
      <c r="C69" s="335">
        <v>3</v>
      </c>
      <c r="D69" s="336">
        <v>192510</v>
      </c>
      <c r="E69" s="381" t="s">
        <v>221</v>
      </c>
      <c r="F69" s="335">
        <v>1</v>
      </c>
      <c r="G69" s="336">
        <v>112680</v>
      </c>
      <c r="H69" s="337"/>
      <c r="I69" s="338">
        <v>80430</v>
      </c>
      <c r="J69" s="363" t="s">
        <v>17</v>
      </c>
      <c r="K69" s="328"/>
      <c r="L69" s="365"/>
      <c r="M69" s="328"/>
      <c r="N69" s="328"/>
      <c r="O69" s="366"/>
      <c r="P69" s="366"/>
    </row>
    <row r="70" spans="1:16" x14ac:dyDescent="0.25">
      <c r="A70" s="333">
        <v>43375</v>
      </c>
      <c r="B70" s="334">
        <v>18000090</v>
      </c>
      <c r="C70" s="335">
        <v>1</v>
      </c>
      <c r="D70" s="336">
        <v>69300</v>
      </c>
      <c r="E70" s="337"/>
      <c r="F70" s="335"/>
      <c r="G70" s="336"/>
      <c r="H70" s="337"/>
      <c r="I70" s="338">
        <v>385800</v>
      </c>
      <c r="J70" s="363" t="s">
        <v>17</v>
      </c>
      <c r="K70" s="328"/>
      <c r="L70" s="328"/>
      <c r="M70" s="328"/>
      <c r="N70" s="328"/>
      <c r="O70" s="366"/>
      <c r="P70" s="366"/>
    </row>
    <row r="71" spans="1:16" x14ac:dyDescent="0.25">
      <c r="A71" s="333">
        <v>43377</v>
      </c>
      <c r="B71" s="334">
        <v>18000093</v>
      </c>
      <c r="C71" s="335">
        <v>2</v>
      </c>
      <c r="D71" s="336">
        <v>151020</v>
      </c>
      <c r="E71" s="381" t="s">
        <v>222</v>
      </c>
      <c r="F71" s="335">
        <v>1</v>
      </c>
      <c r="G71" s="336">
        <v>51435</v>
      </c>
      <c r="H71" s="337"/>
      <c r="I71" s="338"/>
      <c r="J71" s="363"/>
      <c r="K71" s="328"/>
      <c r="L71" s="328"/>
      <c r="M71" s="328"/>
      <c r="N71" s="328"/>
      <c r="O71" s="366"/>
      <c r="P71" s="366"/>
    </row>
    <row r="72" spans="1:16" x14ac:dyDescent="0.25">
      <c r="A72" s="333">
        <v>43377</v>
      </c>
      <c r="B72" s="334">
        <v>18000096</v>
      </c>
      <c r="C72" s="335">
        <v>1</v>
      </c>
      <c r="D72" s="336">
        <v>33480</v>
      </c>
      <c r="E72" s="337"/>
      <c r="F72" s="335"/>
      <c r="G72" s="336"/>
      <c r="H72" s="337"/>
      <c r="I72" s="338"/>
      <c r="J72" s="336"/>
      <c r="K72" s="328"/>
      <c r="L72" s="365"/>
      <c r="M72" s="328"/>
      <c r="N72" s="328"/>
      <c r="O72" s="366"/>
      <c r="P72" s="366"/>
    </row>
    <row r="73" spans="1:16" x14ac:dyDescent="0.25">
      <c r="A73" s="333">
        <v>43377</v>
      </c>
      <c r="B73" s="334">
        <v>18000098</v>
      </c>
      <c r="C73" s="335">
        <v>10</v>
      </c>
      <c r="D73" s="336">
        <v>695550</v>
      </c>
      <c r="E73" s="337"/>
      <c r="F73" s="335"/>
      <c r="G73" s="336"/>
      <c r="H73" s="337"/>
      <c r="I73" s="338">
        <v>828615</v>
      </c>
      <c r="J73" s="363" t="s">
        <v>17</v>
      </c>
      <c r="K73" s="328"/>
      <c r="L73" s="328"/>
      <c r="M73" s="328"/>
      <c r="N73" s="328"/>
      <c r="O73" s="366"/>
      <c r="P73" s="366"/>
    </row>
    <row r="74" spans="1:16" x14ac:dyDescent="0.25">
      <c r="A74" s="339">
        <v>43381</v>
      </c>
      <c r="B74" s="340"/>
      <c r="C74" s="341"/>
      <c r="D74" s="342"/>
      <c r="E74" s="404" t="s">
        <v>223</v>
      </c>
      <c r="F74" s="341">
        <v>1</v>
      </c>
      <c r="G74" s="342">
        <v>75420</v>
      </c>
      <c r="H74" s="343"/>
      <c r="I74" s="344"/>
      <c r="J74" s="364"/>
      <c r="K74" s="328"/>
      <c r="L74" s="328"/>
      <c r="M74" s="328"/>
      <c r="N74" s="328"/>
      <c r="O74" s="366"/>
      <c r="P74" s="366"/>
    </row>
    <row r="75" spans="1:16" x14ac:dyDescent="0.25">
      <c r="A75" s="339">
        <v>43382</v>
      </c>
      <c r="B75" s="340">
        <v>18000104</v>
      </c>
      <c r="C75" s="341">
        <v>1</v>
      </c>
      <c r="D75" s="342">
        <v>60660</v>
      </c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>
        <v>43384</v>
      </c>
      <c r="B76" s="340"/>
      <c r="C76" s="341"/>
      <c r="D76" s="342"/>
      <c r="E76" s="404" t="s">
        <v>224</v>
      </c>
      <c r="F76" s="341">
        <v>1</v>
      </c>
      <c r="G76" s="342">
        <v>49500</v>
      </c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>
        <v>43389</v>
      </c>
      <c r="B77" s="340">
        <v>18000118</v>
      </c>
      <c r="C77" s="341">
        <v>1</v>
      </c>
      <c r="D77" s="342">
        <v>58500</v>
      </c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64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64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42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64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42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42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5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28"/>
      <c r="M623" s="328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328"/>
      <c r="M624" s="328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7"/>
      <c r="M625" s="367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2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219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66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6"/>
      <c r="M634" s="366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66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65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64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40"/>
      <c r="C646" s="341"/>
      <c r="D646" s="342"/>
      <c r="E646" s="343"/>
      <c r="F646" s="341"/>
      <c r="G646" s="342"/>
      <c r="H646" s="343"/>
      <c r="I646" s="344"/>
      <c r="J646" s="364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40"/>
      <c r="C647" s="341"/>
      <c r="D647" s="342"/>
      <c r="E647" s="343"/>
      <c r="F647" s="341"/>
      <c r="G647" s="342"/>
      <c r="H647" s="343"/>
      <c r="I647" s="344"/>
      <c r="J647" s="342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68" t="s">
        <v>11</v>
      </c>
      <c r="C648" s="369">
        <f>SUM(C7:C647)</f>
        <v>160</v>
      </c>
      <c r="D648" s="370">
        <f>SUM(D7:D647)</f>
        <v>10174831</v>
      </c>
      <c r="E648" s="368" t="s">
        <v>11</v>
      </c>
      <c r="F648" s="369">
        <f>SUM(F7:F647)</f>
        <v>18</v>
      </c>
      <c r="G648" s="370">
        <f>SUM(G7:G647)</f>
        <v>1285740</v>
      </c>
      <c r="H648" s="370">
        <f>SUM(H7:H647)</f>
        <v>0</v>
      </c>
      <c r="I648" s="369">
        <f>SUM(I7:I647)</f>
        <v>8895451</v>
      </c>
      <c r="J648" s="371"/>
      <c r="K648" s="328"/>
      <c r="L648" s="328"/>
      <c r="M648" s="328"/>
      <c r="N648" s="328"/>
      <c r="O648" s="366"/>
      <c r="P648" s="366"/>
    </row>
    <row r="649" spans="1:16" x14ac:dyDescent="0.25">
      <c r="A649" s="339"/>
      <c r="B649" s="368"/>
      <c r="C649" s="369"/>
      <c r="D649" s="370"/>
      <c r="E649" s="368"/>
      <c r="F649" s="369"/>
      <c r="G649" s="371"/>
      <c r="H649" s="340"/>
      <c r="I649" s="341"/>
      <c r="J649" s="371"/>
      <c r="K649" s="328"/>
      <c r="L649" s="328"/>
      <c r="M649" s="328"/>
      <c r="N649" s="328"/>
      <c r="O649" s="366"/>
      <c r="P649" s="366"/>
    </row>
    <row r="650" spans="1:16" x14ac:dyDescent="0.25">
      <c r="A650" s="339"/>
      <c r="B650" s="372"/>
      <c r="C650" s="341"/>
      <c r="D650" s="342"/>
      <c r="E650" s="368"/>
      <c r="F650" s="341"/>
      <c r="G650" s="439" t="s">
        <v>12</v>
      </c>
      <c r="H650" s="439"/>
      <c r="I650" s="344"/>
      <c r="J650" s="373">
        <f>SUM(D7:D647)</f>
        <v>10174831</v>
      </c>
      <c r="K650" s="328"/>
      <c r="L650" s="328"/>
      <c r="M650" s="328"/>
      <c r="N650" s="328"/>
      <c r="O650" s="366"/>
      <c r="P650" s="366"/>
    </row>
    <row r="651" spans="1:16" x14ac:dyDescent="0.25">
      <c r="A651" s="357"/>
      <c r="B651" s="346"/>
      <c r="C651" s="347"/>
      <c r="D651" s="349"/>
      <c r="E651" s="348"/>
      <c r="F651" s="347"/>
      <c r="G651" s="438" t="s">
        <v>13</v>
      </c>
      <c r="H651" s="438"/>
      <c r="I651" s="350"/>
      <c r="J651" s="356">
        <f>SUM(G7:G647)</f>
        <v>1285740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48"/>
      <c r="C652" s="347"/>
      <c r="D652" s="349"/>
      <c r="E652" s="348"/>
      <c r="F652" s="347"/>
      <c r="G652" s="438" t="s">
        <v>14</v>
      </c>
      <c r="H652" s="438"/>
      <c r="I652" s="358"/>
      <c r="J652" s="359">
        <f>J650-J651</f>
        <v>8889091</v>
      </c>
      <c r="K652" s="328"/>
      <c r="L652" s="328"/>
      <c r="M652" s="328"/>
      <c r="N652" s="328"/>
      <c r="O652" s="366"/>
      <c r="P652" s="366"/>
    </row>
    <row r="653" spans="1:16" x14ac:dyDescent="0.25">
      <c r="A653" s="360"/>
      <c r="B653" s="361"/>
      <c r="C653" s="347"/>
      <c r="D653" s="362"/>
      <c r="E653" s="348"/>
      <c r="F653" s="347"/>
      <c r="G653" s="438" t="s">
        <v>15</v>
      </c>
      <c r="H653" s="438"/>
      <c r="I653" s="350"/>
      <c r="J653" s="356">
        <f>SUM(H7:H647)</f>
        <v>0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38" t="s">
        <v>16</v>
      </c>
      <c r="H654" s="438"/>
      <c r="I654" s="350"/>
      <c r="J654" s="356">
        <f>J652+J653</f>
        <v>8889091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61"/>
      <c r="C655" s="347"/>
      <c r="D655" s="362"/>
      <c r="E655" s="348"/>
      <c r="F655" s="347"/>
      <c r="G655" s="438" t="s">
        <v>5</v>
      </c>
      <c r="H655" s="438"/>
      <c r="I655" s="350"/>
      <c r="J655" s="356">
        <f>SUM(I7:I647)</f>
        <v>8895451</v>
      </c>
      <c r="K655" s="328"/>
      <c r="L655" s="328"/>
      <c r="M655" s="328"/>
      <c r="N655" s="328"/>
      <c r="O655" s="366"/>
      <c r="P655" s="366"/>
    </row>
    <row r="656" spans="1:16" x14ac:dyDescent="0.25">
      <c r="A656" s="345"/>
      <c r="B656" s="361"/>
      <c r="C656" s="347"/>
      <c r="D656" s="362"/>
      <c r="E656" s="348"/>
      <c r="F656" s="347"/>
      <c r="G656" s="438" t="s">
        <v>32</v>
      </c>
      <c r="H656" s="438"/>
      <c r="I656" s="347" t="str">
        <f>IF(J656&gt;0,"SALDO",IF(J656&lt;0,"PIUTANG",IF(J656=0,"LUNAS")))</f>
        <v>SALDO</v>
      </c>
      <c r="J656" s="356">
        <f>J655-J654</f>
        <v>6360</v>
      </c>
      <c r="K656" s="328"/>
      <c r="L656" s="328"/>
      <c r="M656" s="328"/>
      <c r="N656" s="328"/>
      <c r="O656" s="366"/>
      <c r="P656" s="366"/>
    </row>
    <row r="657" spans="1:16" x14ac:dyDescent="0.25">
      <c r="A657" s="345"/>
      <c r="K657" s="328"/>
      <c r="L657" s="328"/>
      <c r="M657" s="328"/>
      <c r="N657" s="328"/>
      <c r="O657" s="366"/>
      <c r="P657" s="366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345"/>
  <sheetViews>
    <sheetView zoomScale="85" zoomScaleNormal="85" workbookViewId="0">
      <pane ySplit="7" topLeftCell="A315" activePane="bottomLeft" state="frozen"/>
      <selection pane="bottomLeft" activeCell="B327" sqref="B32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187</v>
      </c>
      <c r="D1" s="218"/>
      <c r="E1" s="218"/>
      <c r="F1" s="406" t="s">
        <v>22</v>
      </c>
      <c r="G1" s="406"/>
      <c r="H1" s="406"/>
      <c r="I1" s="220"/>
      <c r="J1" s="218"/>
      <c r="M1" s="219">
        <f>SUM(D307:D318)</f>
        <v>11010479</v>
      </c>
      <c r="N1" s="219">
        <v>9821788</v>
      </c>
      <c r="O1" s="219">
        <f>N1-M1</f>
        <v>-1188691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406" t="s">
        <v>21</v>
      </c>
      <c r="G2" s="406"/>
      <c r="H2" s="406"/>
      <c r="I2" s="220">
        <f>J339*-1</f>
        <v>5328564</v>
      </c>
      <c r="J2" s="218"/>
      <c r="M2" s="219">
        <f>SUM(G307:G318)</f>
        <v>0</v>
      </c>
      <c r="N2" s="219">
        <v>371963</v>
      </c>
      <c r="O2" s="219">
        <f>N2-M2</f>
        <v>371963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11010479</v>
      </c>
      <c r="N3" s="219">
        <f>N1-N2</f>
        <v>9449825</v>
      </c>
    </row>
    <row r="5" spans="1:15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5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21" t="s">
        <v>6</v>
      </c>
    </row>
    <row r="7" spans="1:15" x14ac:dyDescent="0.25">
      <c r="A7" s="443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48"/>
      <c r="I7" s="450"/>
      <c r="J7" s="422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241">
        <v>43386</v>
      </c>
      <c r="B281" s="242">
        <v>180177211</v>
      </c>
      <c r="C281" s="247">
        <v>10</v>
      </c>
      <c r="D281" s="246">
        <v>1005900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43386</v>
      </c>
      <c r="B282" s="242">
        <v>180177231</v>
      </c>
      <c r="C282" s="247">
        <v>7</v>
      </c>
      <c r="D282" s="246">
        <v>761600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43388</v>
      </c>
      <c r="B283" s="242">
        <v>180177326</v>
      </c>
      <c r="C283" s="247">
        <v>8</v>
      </c>
      <c r="D283" s="246">
        <v>686175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43388</v>
      </c>
      <c r="B284" s="242">
        <v>180177373</v>
      </c>
      <c r="C284" s="247">
        <v>14</v>
      </c>
      <c r="D284" s="246">
        <v>1553125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43389</v>
      </c>
      <c r="B285" s="242">
        <v>180177382</v>
      </c>
      <c r="C285" s="247">
        <v>1</v>
      </c>
      <c r="D285" s="246">
        <v>97213</v>
      </c>
      <c r="E285" s="244"/>
      <c r="F285" s="242"/>
      <c r="G285" s="246"/>
      <c r="H285" s="245"/>
      <c r="I285" s="245"/>
      <c r="J285" s="246"/>
    </row>
    <row r="286" spans="1:10" x14ac:dyDescent="0.25">
      <c r="A286" s="241">
        <v>43389</v>
      </c>
      <c r="B286" s="242">
        <v>180177410</v>
      </c>
      <c r="C286" s="247">
        <v>9</v>
      </c>
      <c r="D286" s="246">
        <v>985775</v>
      </c>
      <c r="E286" s="244">
        <v>180045752</v>
      </c>
      <c r="F286" s="242">
        <v>2</v>
      </c>
      <c r="G286" s="246">
        <v>224088</v>
      </c>
      <c r="H286" s="245"/>
      <c r="I286" s="245"/>
      <c r="J286" s="246"/>
    </row>
    <row r="287" spans="1:10" x14ac:dyDescent="0.25">
      <c r="A287" s="241">
        <v>43389</v>
      </c>
      <c r="B287" s="242">
        <v>180177438</v>
      </c>
      <c r="C287" s="247">
        <v>9</v>
      </c>
      <c r="D287" s="246">
        <v>787938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43390</v>
      </c>
      <c r="B288" s="242">
        <v>180177476</v>
      </c>
      <c r="C288" s="247">
        <v>14</v>
      </c>
      <c r="D288" s="246">
        <v>1232438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43390</v>
      </c>
      <c r="B289" s="242">
        <v>180177517</v>
      </c>
      <c r="C289" s="247">
        <v>2</v>
      </c>
      <c r="D289" s="246">
        <v>248325</v>
      </c>
      <c r="E289" s="244"/>
      <c r="F289" s="242"/>
      <c r="G289" s="246"/>
      <c r="H289" s="245"/>
      <c r="I289" s="245"/>
      <c r="J289" s="246"/>
    </row>
    <row r="290" spans="1:10" x14ac:dyDescent="0.25">
      <c r="A290" s="241">
        <v>43391</v>
      </c>
      <c r="B290" s="242">
        <v>180177570</v>
      </c>
      <c r="C290" s="247">
        <v>6</v>
      </c>
      <c r="D290" s="246">
        <v>635688</v>
      </c>
      <c r="E290" s="244">
        <v>180045778</v>
      </c>
      <c r="F290" s="242">
        <v>1</v>
      </c>
      <c r="G290" s="246">
        <v>94063</v>
      </c>
      <c r="H290" s="245"/>
      <c r="I290" s="245"/>
      <c r="J290" s="246"/>
    </row>
    <row r="291" spans="1:10" x14ac:dyDescent="0.25">
      <c r="A291" s="241">
        <v>43391</v>
      </c>
      <c r="B291" s="242">
        <v>180177599</v>
      </c>
      <c r="C291" s="247">
        <v>4</v>
      </c>
      <c r="D291" s="246">
        <v>406350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43392</v>
      </c>
      <c r="B292" s="242">
        <v>180177639</v>
      </c>
      <c r="C292" s="247">
        <v>5</v>
      </c>
      <c r="D292" s="246">
        <v>603575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43392</v>
      </c>
      <c r="B293" s="242">
        <v>180177670</v>
      </c>
      <c r="C293" s="247">
        <v>7</v>
      </c>
      <c r="D293" s="246">
        <v>808238</v>
      </c>
      <c r="E293" s="244"/>
      <c r="F293" s="242"/>
      <c r="G293" s="246"/>
      <c r="H293" s="245"/>
      <c r="I293" s="245">
        <v>9494189</v>
      </c>
      <c r="J293" s="246" t="s">
        <v>17</v>
      </c>
    </row>
    <row r="294" spans="1:10" x14ac:dyDescent="0.25">
      <c r="A294" s="241">
        <v>43393</v>
      </c>
      <c r="B294" s="242">
        <v>180177725</v>
      </c>
      <c r="C294" s="247">
        <v>5</v>
      </c>
      <c r="D294" s="246">
        <v>533400</v>
      </c>
      <c r="E294" s="244"/>
      <c r="F294" s="242"/>
      <c r="G294" s="246"/>
      <c r="H294" s="245"/>
      <c r="I294" s="245"/>
      <c r="J294" s="246"/>
    </row>
    <row r="295" spans="1:10" x14ac:dyDescent="0.25">
      <c r="A295" s="241">
        <v>43393</v>
      </c>
      <c r="B295" s="242">
        <v>180177749</v>
      </c>
      <c r="C295" s="247">
        <v>3</v>
      </c>
      <c r="D295" s="246">
        <v>315350</v>
      </c>
      <c r="E295" s="244"/>
      <c r="F295" s="242"/>
      <c r="G295" s="246"/>
      <c r="H295" s="245"/>
      <c r="I295" s="245"/>
      <c r="J295" s="246"/>
    </row>
    <row r="296" spans="1:10" x14ac:dyDescent="0.25">
      <c r="A296" s="241">
        <v>43395</v>
      </c>
      <c r="B296" s="242">
        <v>180177832</v>
      </c>
      <c r="C296" s="247">
        <v>15</v>
      </c>
      <c r="D296" s="246">
        <v>1391425</v>
      </c>
      <c r="E296" s="244">
        <v>180045841</v>
      </c>
      <c r="F296" s="242">
        <v>2</v>
      </c>
      <c r="G296" s="246">
        <v>205625</v>
      </c>
      <c r="H296" s="245"/>
      <c r="I296" s="245"/>
      <c r="J296" s="246"/>
    </row>
    <row r="297" spans="1:10" x14ac:dyDescent="0.25">
      <c r="A297" s="241">
        <v>43395</v>
      </c>
      <c r="B297" s="242">
        <v>180177873</v>
      </c>
      <c r="C297" s="247">
        <v>11</v>
      </c>
      <c r="D297" s="246">
        <v>1503863</v>
      </c>
      <c r="E297" s="244"/>
      <c r="F297" s="242"/>
      <c r="G297" s="246"/>
      <c r="H297" s="245"/>
      <c r="I297" s="245"/>
      <c r="J297" s="246"/>
    </row>
    <row r="298" spans="1:10" x14ac:dyDescent="0.25">
      <c r="A298" s="241">
        <v>43396</v>
      </c>
      <c r="B298" s="242">
        <v>180177914</v>
      </c>
      <c r="C298" s="247">
        <v>4</v>
      </c>
      <c r="D298" s="246">
        <v>365663</v>
      </c>
      <c r="E298" s="244"/>
      <c r="F298" s="242"/>
      <c r="G298" s="246"/>
      <c r="H298" s="245"/>
      <c r="I298" s="245"/>
      <c r="J298" s="246"/>
    </row>
    <row r="299" spans="1:10" x14ac:dyDescent="0.25">
      <c r="A299" s="241">
        <v>43396</v>
      </c>
      <c r="B299" s="242">
        <v>180177950</v>
      </c>
      <c r="C299" s="247">
        <v>3</v>
      </c>
      <c r="D299" s="246">
        <v>345363</v>
      </c>
      <c r="E299" s="244"/>
      <c r="F299" s="242"/>
      <c r="G299" s="246"/>
      <c r="H299" s="245"/>
      <c r="I299" s="245"/>
      <c r="J299" s="246"/>
    </row>
    <row r="300" spans="1:10" x14ac:dyDescent="0.25">
      <c r="A300" s="241">
        <v>43396</v>
      </c>
      <c r="B300" s="242">
        <v>180177962</v>
      </c>
      <c r="C300" s="247">
        <v>1</v>
      </c>
      <c r="D300" s="246">
        <v>95725</v>
      </c>
      <c r="E300" s="244"/>
      <c r="F300" s="242"/>
      <c r="G300" s="246"/>
      <c r="H300" s="245"/>
      <c r="I300" s="245"/>
      <c r="J300" s="246"/>
    </row>
    <row r="301" spans="1:10" x14ac:dyDescent="0.25">
      <c r="A301" s="241">
        <v>43397</v>
      </c>
      <c r="B301" s="242">
        <v>180177995</v>
      </c>
      <c r="C301" s="247">
        <v>5</v>
      </c>
      <c r="D301" s="246">
        <v>387275</v>
      </c>
      <c r="E301" s="244"/>
      <c r="F301" s="242"/>
      <c r="G301" s="246"/>
      <c r="H301" s="245"/>
      <c r="I301" s="245"/>
      <c r="J301" s="246"/>
    </row>
    <row r="302" spans="1:10" x14ac:dyDescent="0.25">
      <c r="A302" s="241">
        <v>43397</v>
      </c>
      <c r="B302" s="242">
        <v>180178031</v>
      </c>
      <c r="C302" s="247">
        <v>11</v>
      </c>
      <c r="D302" s="246">
        <v>1099088</v>
      </c>
      <c r="E302" s="244"/>
      <c r="F302" s="242"/>
      <c r="G302" s="246"/>
      <c r="H302" s="245"/>
      <c r="I302" s="245"/>
      <c r="J302" s="246"/>
    </row>
    <row r="303" spans="1:10" x14ac:dyDescent="0.25">
      <c r="A303" s="241">
        <v>43398</v>
      </c>
      <c r="B303" s="242">
        <v>180178058</v>
      </c>
      <c r="C303" s="247">
        <v>8</v>
      </c>
      <c r="D303" s="246">
        <v>718288</v>
      </c>
      <c r="E303" s="244">
        <v>180045882</v>
      </c>
      <c r="F303" s="242">
        <v>2</v>
      </c>
      <c r="G303" s="246">
        <v>106750</v>
      </c>
      <c r="H303" s="245"/>
      <c r="I303" s="245"/>
      <c r="J303" s="246"/>
    </row>
    <row r="304" spans="1:10" x14ac:dyDescent="0.25">
      <c r="A304" s="241">
        <v>43398</v>
      </c>
      <c r="B304" s="242">
        <v>180178087</v>
      </c>
      <c r="C304" s="247">
        <v>11</v>
      </c>
      <c r="D304" s="246">
        <v>1055950</v>
      </c>
      <c r="E304" s="244">
        <v>180045886</v>
      </c>
      <c r="F304" s="242">
        <v>1</v>
      </c>
      <c r="G304" s="246">
        <v>59588</v>
      </c>
      <c r="H304" s="245"/>
      <c r="I304" s="245"/>
      <c r="J304" s="246"/>
    </row>
    <row r="305" spans="1:10" x14ac:dyDescent="0.25">
      <c r="A305" s="241">
        <v>43399</v>
      </c>
      <c r="B305" s="242">
        <v>180178116</v>
      </c>
      <c r="C305" s="247">
        <v>4</v>
      </c>
      <c r="D305" s="246">
        <v>398475</v>
      </c>
      <c r="E305" s="244"/>
      <c r="F305" s="242"/>
      <c r="G305" s="246"/>
      <c r="H305" s="245"/>
      <c r="I305" s="245"/>
      <c r="J305" s="246"/>
    </row>
    <row r="306" spans="1:10" x14ac:dyDescent="0.25">
      <c r="A306" s="241">
        <v>43399</v>
      </c>
      <c r="B306" s="242">
        <v>180178150</v>
      </c>
      <c r="C306" s="247">
        <v>14</v>
      </c>
      <c r="D306" s="246">
        <v>1611925</v>
      </c>
      <c r="E306" s="244"/>
      <c r="F306" s="242"/>
      <c r="G306" s="246"/>
      <c r="H306" s="245"/>
      <c r="I306" s="245">
        <v>9449827</v>
      </c>
      <c r="J306" s="246" t="s">
        <v>17</v>
      </c>
    </row>
    <row r="307" spans="1:10" x14ac:dyDescent="0.25">
      <c r="A307" s="241">
        <v>43400</v>
      </c>
      <c r="B307" s="242">
        <v>180178188</v>
      </c>
      <c r="C307" s="247">
        <v>4</v>
      </c>
      <c r="D307" s="246">
        <v>563150</v>
      </c>
      <c r="E307" s="244"/>
      <c r="F307" s="242"/>
      <c r="G307" s="246"/>
      <c r="H307" s="245"/>
      <c r="I307" s="245"/>
      <c r="J307" s="246"/>
    </row>
    <row r="308" spans="1:10" x14ac:dyDescent="0.25">
      <c r="A308" s="241">
        <v>43400</v>
      </c>
      <c r="B308" s="242">
        <v>180178227</v>
      </c>
      <c r="C308" s="247">
        <v>2</v>
      </c>
      <c r="D308" s="246">
        <v>235025</v>
      </c>
      <c r="E308" s="244"/>
      <c r="F308" s="242"/>
      <c r="G308" s="246"/>
      <c r="H308" s="245"/>
      <c r="I308" s="245"/>
      <c r="J308" s="246"/>
    </row>
    <row r="309" spans="1:10" x14ac:dyDescent="0.25">
      <c r="A309" s="241">
        <v>43402</v>
      </c>
      <c r="B309" s="242">
        <v>180178311</v>
      </c>
      <c r="C309" s="247">
        <v>9</v>
      </c>
      <c r="D309" s="246">
        <v>696938</v>
      </c>
      <c r="E309" s="244"/>
      <c r="F309" s="242"/>
      <c r="G309" s="246"/>
      <c r="H309" s="245"/>
      <c r="I309" s="245"/>
      <c r="J309" s="246"/>
    </row>
    <row r="310" spans="1:10" x14ac:dyDescent="0.25">
      <c r="A310" s="241">
        <v>43402</v>
      </c>
      <c r="B310" s="242">
        <v>180178348</v>
      </c>
      <c r="C310" s="247">
        <v>19</v>
      </c>
      <c r="D310" s="246">
        <v>1769163</v>
      </c>
      <c r="E310" s="244"/>
      <c r="F310" s="242"/>
      <c r="G310" s="246"/>
      <c r="H310" s="245"/>
      <c r="I310" s="245"/>
      <c r="J310" s="246"/>
    </row>
    <row r="311" spans="1:10" x14ac:dyDescent="0.25">
      <c r="A311" s="241">
        <v>43403</v>
      </c>
      <c r="B311" s="242">
        <v>180178386</v>
      </c>
      <c r="C311" s="247">
        <v>6</v>
      </c>
      <c r="D311" s="246">
        <v>605150</v>
      </c>
      <c r="E311" s="244"/>
      <c r="F311" s="242"/>
      <c r="G311" s="246"/>
      <c r="H311" s="245"/>
      <c r="I311" s="245"/>
      <c r="J311" s="246"/>
    </row>
    <row r="312" spans="1:10" x14ac:dyDescent="0.25">
      <c r="A312" s="241">
        <v>43403</v>
      </c>
      <c r="B312" s="242">
        <v>180178424</v>
      </c>
      <c r="C312" s="247">
        <v>7</v>
      </c>
      <c r="D312" s="246">
        <v>654063</v>
      </c>
      <c r="E312" s="244"/>
      <c r="F312" s="242"/>
      <c r="G312" s="246"/>
      <c r="H312" s="245"/>
      <c r="I312" s="245"/>
      <c r="J312" s="246"/>
    </row>
    <row r="313" spans="1:10" x14ac:dyDescent="0.25">
      <c r="A313" s="241">
        <v>43404</v>
      </c>
      <c r="B313" s="242">
        <v>180178455</v>
      </c>
      <c r="C313" s="247">
        <v>14</v>
      </c>
      <c r="D313" s="246">
        <v>1290975</v>
      </c>
      <c r="E313" s="244"/>
      <c r="F313" s="242"/>
      <c r="G313" s="246"/>
      <c r="H313" s="245"/>
      <c r="I313" s="245"/>
      <c r="J313" s="246"/>
    </row>
    <row r="314" spans="1:10" x14ac:dyDescent="0.25">
      <c r="A314" s="241">
        <v>43404</v>
      </c>
      <c r="B314" s="242">
        <v>180178503</v>
      </c>
      <c r="C314" s="247">
        <v>6</v>
      </c>
      <c r="D314" s="246">
        <v>572338</v>
      </c>
      <c r="E314" s="244"/>
      <c r="F314" s="242"/>
      <c r="G314" s="246"/>
      <c r="H314" s="245"/>
      <c r="I314" s="245"/>
      <c r="J314" s="246"/>
    </row>
    <row r="315" spans="1:10" x14ac:dyDescent="0.25">
      <c r="A315" s="241">
        <v>43405</v>
      </c>
      <c r="B315" s="242">
        <v>180178528</v>
      </c>
      <c r="C315" s="247">
        <v>12</v>
      </c>
      <c r="D315" s="246">
        <v>1208113</v>
      </c>
      <c r="E315" s="244"/>
      <c r="F315" s="242"/>
      <c r="G315" s="246"/>
      <c r="H315" s="245"/>
      <c r="I315" s="245"/>
      <c r="J315" s="246"/>
    </row>
    <row r="316" spans="1:10" x14ac:dyDescent="0.25">
      <c r="A316" s="241">
        <v>43405</v>
      </c>
      <c r="B316" s="242">
        <v>180178564</v>
      </c>
      <c r="C316" s="247">
        <v>2</v>
      </c>
      <c r="D316" s="246">
        <v>183838</v>
      </c>
      <c r="E316" s="244"/>
      <c r="F316" s="242"/>
      <c r="G316" s="246"/>
      <c r="H316" s="245"/>
      <c r="I316" s="245"/>
      <c r="J316" s="246"/>
    </row>
    <row r="317" spans="1:10" x14ac:dyDescent="0.25">
      <c r="A317" s="241">
        <v>43406</v>
      </c>
      <c r="B317" s="242">
        <v>180178595</v>
      </c>
      <c r="C317" s="247">
        <v>2</v>
      </c>
      <c r="D317" s="246">
        <v>200638</v>
      </c>
      <c r="E317" s="244"/>
      <c r="F317" s="242"/>
      <c r="G317" s="246"/>
      <c r="H317" s="245"/>
      <c r="I317" s="245"/>
      <c r="J317" s="246"/>
    </row>
    <row r="318" spans="1:10" x14ac:dyDescent="0.25">
      <c r="A318" s="241">
        <v>43406</v>
      </c>
      <c r="B318" s="242">
        <v>180178641</v>
      </c>
      <c r="C318" s="247">
        <v>28</v>
      </c>
      <c r="D318" s="246">
        <v>3031088</v>
      </c>
      <c r="E318" s="244"/>
      <c r="F318" s="242"/>
      <c r="G318" s="246"/>
      <c r="H318" s="245"/>
      <c r="I318" s="245">
        <v>11010479</v>
      </c>
      <c r="J318" s="246" t="s">
        <v>17</v>
      </c>
    </row>
    <row r="319" spans="1:10" x14ac:dyDescent="0.25">
      <c r="A319" s="98">
        <v>43407</v>
      </c>
      <c r="B319" s="99">
        <v>180178670</v>
      </c>
      <c r="C319" s="100">
        <v>3</v>
      </c>
      <c r="D319" s="34">
        <v>340725</v>
      </c>
      <c r="E319" s="101"/>
      <c r="F319" s="99"/>
      <c r="G319" s="34"/>
      <c r="H319" s="102"/>
      <c r="I319" s="102"/>
      <c r="J319" s="34"/>
    </row>
    <row r="320" spans="1:10" x14ac:dyDescent="0.25">
      <c r="A320" s="98">
        <v>43407</v>
      </c>
      <c r="B320" s="99">
        <v>180178700</v>
      </c>
      <c r="C320" s="100">
        <v>4</v>
      </c>
      <c r="D320" s="34">
        <v>542850</v>
      </c>
      <c r="E320" s="101"/>
      <c r="F320" s="99"/>
      <c r="G320" s="34"/>
      <c r="H320" s="102"/>
      <c r="I320" s="102"/>
      <c r="J320" s="34"/>
    </row>
    <row r="321" spans="1:10" x14ac:dyDescent="0.25">
      <c r="A321" s="98">
        <v>43407</v>
      </c>
      <c r="B321" s="99">
        <v>180178701</v>
      </c>
      <c r="C321" s="100">
        <v>2</v>
      </c>
      <c r="D321" s="34">
        <v>220325</v>
      </c>
      <c r="E321" s="101"/>
      <c r="F321" s="99"/>
      <c r="G321" s="34"/>
      <c r="H321" s="102"/>
      <c r="I321" s="102"/>
      <c r="J321" s="34"/>
    </row>
    <row r="322" spans="1:10" x14ac:dyDescent="0.25">
      <c r="A322" s="98">
        <v>43409</v>
      </c>
      <c r="B322" s="99">
        <v>180178799</v>
      </c>
      <c r="C322" s="100">
        <v>9</v>
      </c>
      <c r="D322" s="34">
        <v>989275</v>
      </c>
      <c r="E322" s="101"/>
      <c r="F322" s="99"/>
      <c r="G322" s="34"/>
      <c r="H322" s="102"/>
      <c r="I322" s="102"/>
      <c r="J322" s="34"/>
    </row>
    <row r="323" spans="1:10" x14ac:dyDescent="0.25">
      <c r="A323" s="98">
        <v>43409</v>
      </c>
      <c r="B323" s="99">
        <v>180178847</v>
      </c>
      <c r="C323" s="100">
        <v>13</v>
      </c>
      <c r="D323" s="34">
        <v>1299288</v>
      </c>
      <c r="E323" s="101"/>
      <c r="F323" s="99"/>
      <c r="G323" s="34"/>
      <c r="H323" s="102"/>
      <c r="I323" s="102"/>
      <c r="J323" s="34"/>
    </row>
    <row r="324" spans="1:10" x14ac:dyDescent="0.25">
      <c r="A324" s="98">
        <v>43410</v>
      </c>
      <c r="B324" s="99">
        <v>180178894</v>
      </c>
      <c r="C324" s="100">
        <v>3</v>
      </c>
      <c r="D324" s="34">
        <v>370825</v>
      </c>
      <c r="E324" s="101">
        <v>180046039</v>
      </c>
      <c r="F324" s="99">
        <v>1</v>
      </c>
      <c r="G324" s="34">
        <v>132388</v>
      </c>
      <c r="H324" s="102"/>
      <c r="I324" s="102"/>
      <c r="J324" s="34"/>
    </row>
    <row r="325" spans="1:10" x14ac:dyDescent="0.25">
      <c r="A325" s="98">
        <v>43410</v>
      </c>
      <c r="B325" s="99">
        <v>180178949</v>
      </c>
      <c r="C325" s="100">
        <v>10</v>
      </c>
      <c r="D325" s="34">
        <v>959175</v>
      </c>
      <c r="E325" s="101"/>
      <c r="F325" s="99"/>
      <c r="G325" s="34"/>
      <c r="H325" s="102"/>
      <c r="I325" s="102"/>
      <c r="J325" s="34"/>
    </row>
    <row r="326" spans="1:10" x14ac:dyDescent="0.25">
      <c r="A326" s="98">
        <v>43411</v>
      </c>
      <c r="B326" s="99">
        <v>180179000</v>
      </c>
      <c r="C326" s="100">
        <v>6</v>
      </c>
      <c r="D326" s="34">
        <v>524213</v>
      </c>
      <c r="E326" s="101"/>
      <c r="F326" s="99"/>
      <c r="G326" s="34"/>
      <c r="H326" s="102"/>
      <c r="I326" s="102"/>
      <c r="J326" s="34"/>
    </row>
    <row r="327" spans="1:10" x14ac:dyDescent="0.25">
      <c r="A327" s="98">
        <v>43411</v>
      </c>
      <c r="B327" s="99">
        <v>180179031</v>
      </c>
      <c r="C327" s="100">
        <v>2</v>
      </c>
      <c r="D327" s="34">
        <v>214288</v>
      </c>
      <c r="E327" s="101"/>
      <c r="F327" s="99"/>
      <c r="G327" s="34"/>
      <c r="H327" s="102"/>
      <c r="I327" s="102"/>
      <c r="J327" s="34"/>
    </row>
    <row r="328" spans="1:10" x14ac:dyDescent="0.25">
      <c r="A328" s="98"/>
      <c r="B328" s="99"/>
      <c r="C328" s="100"/>
      <c r="D328" s="34"/>
      <c r="E328" s="101"/>
      <c r="F328" s="99"/>
      <c r="G328" s="34"/>
      <c r="H328" s="102"/>
      <c r="I328" s="102"/>
      <c r="J328" s="34"/>
    </row>
    <row r="329" spans="1:10" x14ac:dyDescent="0.25">
      <c r="A329" s="98"/>
      <c r="B329" s="99"/>
      <c r="C329" s="100"/>
      <c r="D329" s="34"/>
      <c r="E329" s="101"/>
      <c r="F329" s="99"/>
      <c r="G329" s="34"/>
      <c r="H329" s="102"/>
      <c r="I329" s="102"/>
      <c r="J329" s="34"/>
    </row>
    <row r="330" spans="1:10" x14ac:dyDescent="0.25">
      <c r="A330" s="235"/>
      <c r="B330" s="234"/>
      <c r="C330" s="240"/>
      <c r="D330" s="236"/>
      <c r="E330" s="237"/>
      <c r="F330" s="234"/>
      <c r="G330" s="236"/>
      <c r="H330" s="239"/>
      <c r="I330" s="239"/>
      <c r="J330" s="236"/>
    </row>
    <row r="331" spans="1:10" x14ac:dyDescent="0.25">
      <c r="A331" s="235"/>
      <c r="B331" s="223" t="s">
        <v>11</v>
      </c>
      <c r="C331" s="232">
        <f>SUM(C8:C330)</f>
        <v>2129</v>
      </c>
      <c r="D331" s="224"/>
      <c r="E331" s="223" t="s">
        <v>11</v>
      </c>
      <c r="F331" s="223">
        <f>SUM(F8:F330)</f>
        <v>231</v>
      </c>
      <c r="G331" s="224">
        <f>SUM(G8:G330)</f>
        <v>24777467</v>
      </c>
      <c r="H331" s="239"/>
      <c r="I331" s="239"/>
      <c r="J331" s="236"/>
    </row>
    <row r="332" spans="1:10" x14ac:dyDescent="0.25">
      <c r="A332" s="235"/>
      <c r="B332" s="223"/>
      <c r="C332" s="232"/>
      <c r="D332" s="224"/>
      <c r="E332" s="237"/>
      <c r="F332" s="234"/>
      <c r="G332" s="236"/>
      <c r="H332" s="239"/>
      <c r="I332" s="239"/>
      <c r="J332" s="236"/>
    </row>
    <row r="333" spans="1:10" x14ac:dyDescent="0.25">
      <c r="A333" s="225"/>
      <c r="B333" s="226"/>
      <c r="C333" s="240"/>
      <c r="D333" s="236"/>
      <c r="E333" s="223"/>
      <c r="F333" s="234"/>
      <c r="G333" s="412" t="s">
        <v>12</v>
      </c>
      <c r="H333" s="412"/>
      <c r="I333" s="239"/>
      <c r="J333" s="227">
        <f>SUM(D8:D330)</f>
        <v>207265799</v>
      </c>
    </row>
    <row r="334" spans="1:10" x14ac:dyDescent="0.25">
      <c r="A334" s="235"/>
      <c r="B334" s="234"/>
      <c r="C334" s="240"/>
      <c r="D334" s="236"/>
      <c r="E334" s="223"/>
      <c r="F334" s="234"/>
      <c r="G334" s="412" t="s">
        <v>13</v>
      </c>
      <c r="H334" s="412"/>
      <c r="I334" s="239"/>
      <c r="J334" s="227">
        <f>SUM(G8:G330)</f>
        <v>24777467</v>
      </c>
    </row>
    <row r="335" spans="1:10" x14ac:dyDescent="0.25">
      <c r="A335" s="228"/>
      <c r="B335" s="237"/>
      <c r="C335" s="240"/>
      <c r="D335" s="236"/>
      <c r="E335" s="237"/>
      <c r="F335" s="234"/>
      <c r="G335" s="412" t="s">
        <v>14</v>
      </c>
      <c r="H335" s="412"/>
      <c r="I335" s="41"/>
      <c r="J335" s="229">
        <f>J333-J334</f>
        <v>182488332</v>
      </c>
    </row>
    <row r="336" spans="1:10" x14ac:dyDescent="0.25">
      <c r="A336" s="235"/>
      <c r="B336" s="230"/>
      <c r="C336" s="240"/>
      <c r="D336" s="231"/>
      <c r="E336" s="237"/>
      <c r="F336" s="223"/>
      <c r="G336" s="412" t="s">
        <v>15</v>
      </c>
      <c r="H336" s="412"/>
      <c r="I336" s="239"/>
      <c r="J336" s="227">
        <f>SUM(H8:H332)</f>
        <v>375000</v>
      </c>
    </row>
    <row r="337" spans="1:16" x14ac:dyDescent="0.25">
      <c r="A337" s="235"/>
      <c r="B337" s="230"/>
      <c r="C337" s="240"/>
      <c r="D337" s="231"/>
      <c r="E337" s="237"/>
      <c r="F337" s="223"/>
      <c r="G337" s="412" t="s">
        <v>16</v>
      </c>
      <c r="H337" s="412"/>
      <c r="I337" s="239"/>
      <c r="J337" s="227">
        <f>J335+J336</f>
        <v>182863332</v>
      </c>
    </row>
    <row r="338" spans="1:16" x14ac:dyDescent="0.25">
      <c r="A338" s="235"/>
      <c r="B338" s="230"/>
      <c r="C338" s="240"/>
      <c r="D338" s="231"/>
      <c r="E338" s="237"/>
      <c r="F338" s="234"/>
      <c r="G338" s="412" t="s">
        <v>5</v>
      </c>
      <c r="H338" s="412"/>
      <c r="I338" s="239"/>
      <c r="J338" s="227">
        <f>SUM(I8:I332)</f>
        <v>177534768</v>
      </c>
    </row>
    <row r="339" spans="1:16" x14ac:dyDescent="0.25">
      <c r="A339" s="235"/>
      <c r="B339" s="230"/>
      <c r="C339" s="240"/>
      <c r="D339" s="231"/>
      <c r="E339" s="237"/>
      <c r="F339" s="234"/>
      <c r="G339" s="412" t="s">
        <v>32</v>
      </c>
      <c r="H339" s="412"/>
      <c r="I339" s="240" t="str">
        <f>IF(J339&gt;0,"SALDO",IF(J339&lt;0,"PIUTANG",IF(J339=0,"LUNAS")))</f>
        <v>PIUTANG</v>
      </c>
      <c r="J339" s="227">
        <f>J338-J337</f>
        <v>-5328564</v>
      </c>
    </row>
    <row r="340" spans="1:16" x14ac:dyDescent="0.25">
      <c r="F340" s="219"/>
      <c r="G340" s="219"/>
      <c r="J340" s="219"/>
    </row>
    <row r="341" spans="1:16" x14ac:dyDescent="0.25">
      <c r="C341" s="219"/>
      <c r="D341" s="219"/>
      <c r="F341" s="219"/>
      <c r="G341" s="219"/>
      <c r="J341" s="219"/>
      <c r="L341" s="233"/>
      <c r="M341" s="233"/>
      <c r="N341" s="233"/>
      <c r="O341" s="233"/>
      <c r="P341" s="233"/>
    </row>
    <row r="342" spans="1:16" x14ac:dyDescent="0.25">
      <c r="C342" s="219"/>
      <c r="D342" s="219"/>
      <c r="F342" s="219"/>
      <c r="G342" s="219"/>
      <c r="J342" s="219"/>
      <c r="L342" s="233"/>
      <c r="M342" s="233"/>
      <c r="N342" s="233"/>
      <c r="O342" s="233"/>
      <c r="P342" s="233"/>
    </row>
    <row r="343" spans="1:16" x14ac:dyDescent="0.25">
      <c r="C343" s="219"/>
      <c r="D343" s="219"/>
      <c r="F343" s="219"/>
      <c r="G343" s="219"/>
      <c r="J343" s="219"/>
      <c r="L343" s="233"/>
      <c r="M343" s="233"/>
      <c r="N343" s="233"/>
      <c r="O343" s="233"/>
      <c r="P343" s="233"/>
    </row>
    <row r="344" spans="1:16" x14ac:dyDescent="0.25">
      <c r="C344" s="219"/>
      <c r="D344" s="219"/>
      <c r="F344" s="219"/>
      <c r="G344" s="219"/>
      <c r="J344" s="219"/>
      <c r="L344" s="233"/>
      <c r="M344" s="233"/>
      <c r="N344" s="233"/>
      <c r="O344" s="233"/>
      <c r="P344" s="233"/>
    </row>
    <row r="345" spans="1:16" x14ac:dyDescent="0.25">
      <c r="C345" s="219"/>
      <c r="D345" s="219"/>
      <c r="L345" s="233"/>
      <c r="M345" s="233"/>
      <c r="N345" s="233"/>
      <c r="O345" s="233"/>
      <c r="P345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9:H339"/>
    <mergeCell ref="G333:H333"/>
    <mergeCell ref="G334:H334"/>
    <mergeCell ref="G335:H335"/>
    <mergeCell ref="G336:H336"/>
    <mergeCell ref="G337:H337"/>
    <mergeCell ref="G338:H33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J240"/>
  <sheetViews>
    <sheetView workbookViewId="0">
      <pane ySplit="7" topLeftCell="A57" activePane="bottomLeft" state="frozen"/>
      <selection pane="bottomLeft" activeCell="F71" sqref="F71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406" t="s">
        <v>22</v>
      </c>
      <c r="G1" s="406"/>
      <c r="H1" s="406"/>
      <c r="I1" s="220"/>
      <c r="J1" s="218"/>
    </row>
    <row r="2" spans="1:10" x14ac:dyDescent="0.25">
      <c r="A2" s="218" t="s">
        <v>1</v>
      </c>
      <c r="B2" s="218"/>
      <c r="C2" s="221" t="s">
        <v>92</v>
      </c>
      <c r="D2" s="218"/>
      <c r="E2" s="218"/>
      <c r="F2" s="406" t="s">
        <v>21</v>
      </c>
      <c r="G2" s="406"/>
      <c r="H2" s="406"/>
      <c r="I2" s="220">
        <f>J234*-1</f>
        <v>912945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77" t="s">
        <v>117</v>
      </c>
      <c r="G3" s="377"/>
      <c r="H3" s="377" t="s">
        <v>131</v>
      </c>
      <c r="I3" s="278"/>
      <c r="J3" s="218"/>
    </row>
    <row r="5" spans="1:10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0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21" t="s">
        <v>6</v>
      </c>
    </row>
    <row r="7" spans="1:10" x14ac:dyDescent="0.25">
      <c r="A7" s="443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48"/>
      <c r="I7" s="450"/>
      <c r="J7" s="422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216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241">
        <v>43386</v>
      </c>
      <c r="B39" s="242">
        <v>18000113</v>
      </c>
      <c r="C39" s="247">
        <v>1</v>
      </c>
      <c r="D39" s="246">
        <v>42930</v>
      </c>
      <c r="E39" s="244" t="s">
        <v>225</v>
      </c>
      <c r="F39" s="242">
        <v>1</v>
      </c>
      <c r="G39" s="246">
        <v>79200</v>
      </c>
      <c r="H39" s="245"/>
      <c r="I39" s="245"/>
      <c r="J39" s="246"/>
    </row>
    <row r="40" spans="1:10" x14ac:dyDescent="0.25">
      <c r="A40" s="241">
        <v>43388</v>
      </c>
      <c r="B40" s="242">
        <v>18000114</v>
      </c>
      <c r="C40" s="247">
        <v>2</v>
      </c>
      <c r="D40" s="246">
        <v>149895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43388</v>
      </c>
      <c r="B41" s="242">
        <v>18000115</v>
      </c>
      <c r="C41" s="247">
        <v>4</v>
      </c>
      <c r="D41" s="246">
        <v>210930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43389</v>
      </c>
      <c r="B42" s="242">
        <v>18000116</v>
      </c>
      <c r="C42" s="247">
        <v>1</v>
      </c>
      <c r="D42" s="246">
        <v>75600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43389</v>
      </c>
      <c r="B43" s="242">
        <v>18000120</v>
      </c>
      <c r="C43" s="247">
        <v>2</v>
      </c>
      <c r="D43" s="246">
        <v>106868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43390</v>
      </c>
      <c r="B44" s="242">
        <v>18000122</v>
      </c>
      <c r="C44" s="247">
        <v>1</v>
      </c>
      <c r="D44" s="246">
        <v>63810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43390</v>
      </c>
      <c r="B45" s="242">
        <v>18000123</v>
      </c>
      <c r="C45" s="247">
        <v>2</v>
      </c>
      <c r="D45" s="246">
        <v>141885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43391</v>
      </c>
      <c r="B46" s="242">
        <v>18000124</v>
      </c>
      <c r="C46" s="247">
        <v>2</v>
      </c>
      <c r="D46" s="246">
        <v>121455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43391</v>
      </c>
      <c r="B47" s="242">
        <v>18000125</v>
      </c>
      <c r="C47" s="247">
        <v>3</v>
      </c>
      <c r="D47" s="246">
        <v>170640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43392</v>
      </c>
      <c r="B48" s="242">
        <v>18000126</v>
      </c>
      <c r="C48" s="247">
        <v>1</v>
      </c>
      <c r="D48" s="246">
        <v>72000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43392</v>
      </c>
      <c r="B49" s="242">
        <v>18000128</v>
      </c>
      <c r="C49" s="247">
        <v>1</v>
      </c>
      <c r="D49" s="246">
        <v>53685</v>
      </c>
      <c r="E49" s="244"/>
      <c r="F49" s="242"/>
      <c r="G49" s="246"/>
      <c r="H49" s="245"/>
      <c r="I49" s="245">
        <v>1130498</v>
      </c>
      <c r="J49" s="246" t="s">
        <v>17</v>
      </c>
    </row>
    <row r="50" spans="1:10" x14ac:dyDescent="0.25">
      <c r="A50" s="241">
        <v>43393</v>
      </c>
      <c r="B50" s="242">
        <v>18000129</v>
      </c>
      <c r="C50" s="247">
        <v>2</v>
      </c>
      <c r="D50" s="246">
        <v>107370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43395</v>
      </c>
      <c r="B51" s="242">
        <v>18000130</v>
      </c>
      <c r="C51" s="247">
        <v>1</v>
      </c>
      <c r="D51" s="246">
        <v>57750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43396</v>
      </c>
      <c r="B52" s="242">
        <v>18000131</v>
      </c>
      <c r="C52" s="247">
        <v>2</v>
      </c>
      <c r="D52" s="246">
        <v>110610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43396</v>
      </c>
      <c r="B53" s="242">
        <v>18000132</v>
      </c>
      <c r="C53" s="247">
        <v>1</v>
      </c>
      <c r="D53" s="246">
        <v>88380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43396</v>
      </c>
      <c r="B54" s="242">
        <v>18000133</v>
      </c>
      <c r="C54" s="247">
        <v>1</v>
      </c>
      <c r="D54" s="246">
        <v>76500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43398</v>
      </c>
      <c r="B55" s="242">
        <v>18000134</v>
      </c>
      <c r="C55" s="247">
        <v>2</v>
      </c>
      <c r="D55" s="246">
        <v>131985</v>
      </c>
      <c r="E55" s="244" t="s">
        <v>226</v>
      </c>
      <c r="F55" s="242">
        <v>1</v>
      </c>
      <c r="G55" s="246">
        <v>49500</v>
      </c>
      <c r="H55" s="245"/>
      <c r="I55" s="245"/>
      <c r="J55" s="246"/>
    </row>
    <row r="56" spans="1:10" x14ac:dyDescent="0.25">
      <c r="A56" s="241">
        <v>43398</v>
      </c>
      <c r="B56" s="242">
        <v>18000137</v>
      </c>
      <c r="C56" s="247">
        <v>2</v>
      </c>
      <c r="D56" s="246">
        <v>111150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43399</v>
      </c>
      <c r="B57" s="242">
        <v>18000138</v>
      </c>
      <c r="C57" s="247">
        <v>1</v>
      </c>
      <c r="D57" s="246">
        <v>75600</v>
      </c>
      <c r="E57" s="244"/>
      <c r="F57" s="242"/>
      <c r="G57" s="246"/>
      <c r="H57" s="245"/>
      <c r="I57" s="245">
        <v>709845</v>
      </c>
      <c r="J57" s="246" t="s">
        <v>17</v>
      </c>
    </row>
    <row r="58" spans="1:10" x14ac:dyDescent="0.25">
      <c r="A58" s="241">
        <v>43400</v>
      </c>
      <c r="B58" s="242">
        <v>18000139</v>
      </c>
      <c r="C58" s="247">
        <v>1</v>
      </c>
      <c r="D58" s="246">
        <v>105750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43400</v>
      </c>
      <c r="B59" s="242">
        <v>18000140</v>
      </c>
      <c r="C59" s="247">
        <v>1</v>
      </c>
      <c r="D59" s="246">
        <v>64575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43403</v>
      </c>
      <c r="B60" s="242">
        <v>18000142</v>
      </c>
      <c r="C60" s="247">
        <v>2</v>
      </c>
      <c r="D60" s="246">
        <v>123075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43403</v>
      </c>
      <c r="B61" s="242">
        <v>18000144</v>
      </c>
      <c r="C61" s="247">
        <v>2</v>
      </c>
      <c r="D61" s="246">
        <v>116685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43404</v>
      </c>
      <c r="B62" s="242">
        <v>18000145</v>
      </c>
      <c r="C62" s="247">
        <v>1</v>
      </c>
      <c r="D62" s="246">
        <v>90000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43404</v>
      </c>
      <c r="B63" s="242">
        <v>18000146</v>
      </c>
      <c r="C63" s="247">
        <v>1</v>
      </c>
      <c r="D63" s="246">
        <v>55875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43405</v>
      </c>
      <c r="B64" s="242">
        <v>18000147</v>
      </c>
      <c r="C64" s="247">
        <v>2</v>
      </c>
      <c r="D64" s="246">
        <v>117000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43405</v>
      </c>
      <c r="B65" s="242">
        <v>18000148</v>
      </c>
      <c r="C65" s="247">
        <v>2</v>
      </c>
      <c r="D65" s="246">
        <v>128850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43406</v>
      </c>
      <c r="B66" s="242">
        <v>18000152</v>
      </c>
      <c r="C66" s="247">
        <v>1</v>
      </c>
      <c r="D66" s="246">
        <v>33800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43406</v>
      </c>
      <c r="B67" s="242">
        <v>18000154</v>
      </c>
      <c r="C67" s="247">
        <v>1</v>
      </c>
      <c r="D67" s="246">
        <v>105750</v>
      </c>
      <c r="E67" s="244"/>
      <c r="F67" s="242"/>
      <c r="G67" s="246"/>
      <c r="H67" s="245"/>
      <c r="I67" s="245">
        <v>941360</v>
      </c>
      <c r="J67" s="246" t="s">
        <v>17</v>
      </c>
    </row>
    <row r="68" spans="1:10" x14ac:dyDescent="0.25">
      <c r="A68" s="98">
        <v>43407</v>
      </c>
      <c r="B68" s="99">
        <v>18000155</v>
      </c>
      <c r="C68" s="100">
        <v>2</v>
      </c>
      <c r="D68" s="34">
        <v>86850</v>
      </c>
      <c r="E68" s="101"/>
      <c r="F68" s="99"/>
      <c r="G68" s="34"/>
      <c r="H68" s="102"/>
      <c r="I68" s="102"/>
      <c r="J68" s="34"/>
    </row>
    <row r="69" spans="1:10" x14ac:dyDescent="0.25">
      <c r="A69" s="98">
        <v>43407</v>
      </c>
      <c r="B69" s="99">
        <v>18000156</v>
      </c>
      <c r="C69" s="100">
        <v>1</v>
      </c>
      <c r="D69" s="34">
        <v>64800</v>
      </c>
      <c r="E69" s="101"/>
      <c r="F69" s="99"/>
      <c r="G69" s="34"/>
      <c r="H69" s="102"/>
      <c r="I69" s="102"/>
      <c r="J69" s="34"/>
    </row>
    <row r="70" spans="1:10" x14ac:dyDescent="0.25">
      <c r="A70" s="98">
        <v>43409</v>
      </c>
      <c r="B70" s="99">
        <v>18000157</v>
      </c>
      <c r="C70" s="100">
        <v>2</v>
      </c>
      <c r="D70" s="34">
        <v>149130</v>
      </c>
      <c r="E70" s="101"/>
      <c r="F70" s="99"/>
      <c r="G70" s="34"/>
      <c r="H70" s="102"/>
      <c r="I70" s="102"/>
      <c r="J70" s="34"/>
    </row>
    <row r="71" spans="1:10" x14ac:dyDescent="0.25">
      <c r="A71" s="98">
        <v>43409</v>
      </c>
      <c r="B71" s="99">
        <v>18000158</v>
      </c>
      <c r="C71" s="100">
        <v>3</v>
      </c>
      <c r="D71" s="34">
        <v>172665</v>
      </c>
      <c r="E71" s="101"/>
      <c r="F71" s="99"/>
      <c r="G71" s="34"/>
      <c r="H71" s="102"/>
      <c r="I71" s="102"/>
      <c r="J71" s="34"/>
    </row>
    <row r="72" spans="1:10" x14ac:dyDescent="0.25">
      <c r="A72" s="98">
        <v>43411</v>
      </c>
      <c r="B72" s="99">
        <v>18000159</v>
      </c>
      <c r="C72" s="100">
        <v>7</v>
      </c>
      <c r="D72" s="34">
        <v>381000</v>
      </c>
      <c r="E72" s="101"/>
      <c r="F72" s="99"/>
      <c r="G72" s="34"/>
      <c r="H72" s="102"/>
      <c r="I72" s="102"/>
      <c r="J72" s="34"/>
    </row>
    <row r="73" spans="1:10" x14ac:dyDescent="0.25">
      <c r="A73" s="98">
        <v>43411</v>
      </c>
      <c r="B73" s="99">
        <v>18000160</v>
      </c>
      <c r="C73" s="100">
        <v>1</v>
      </c>
      <c r="D73" s="34">
        <v>58500</v>
      </c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235"/>
      <c r="B225" s="234"/>
      <c r="C225" s="240"/>
      <c r="D225" s="236"/>
      <c r="E225" s="237"/>
      <c r="F225" s="234"/>
      <c r="G225" s="236"/>
      <c r="H225" s="239"/>
      <c r="I225" s="239"/>
      <c r="J225" s="236"/>
    </row>
    <row r="226" spans="1:10" x14ac:dyDescent="0.25">
      <c r="A226" s="235"/>
      <c r="B226" s="223" t="s">
        <v>11</v>
      </c>
      <c r="C226" s="232">
        <f>SUM(C8:C225)</f>
        <v>109</v>
      </c>
      <c r="D226" s="224"/>
      <c r="E226" s="223" t="s">
        <v>11</v>
      </c>
      <c r="F226" s="223">
        <f>SUM(F8:F225)</f>
        <v>3</v>
      </c>
      <c r="G226" s="224">
        <f>SUM(G8:G225)</f>
        <v>241200</v>
      </c>
      <c r="H226" s="239"/>
      <c r="I226" s="239"/>
      <c r="J226" s="236"/>
    </row>
    <row r="227" spans="1:10" x14ac:dyDescent="0.25">
      <c r="A227" s="235"/>
      <c r="B227" s="223"/>
      <c r="C227" s="232"/>
      <c r="D227" s="224"/>
      <c r="E227" s="237"/>
      <c r="F227" s="234"/>
      <c r="G227" s="236"/>
      <c r="H227" s="239"/>
      <c r="I227" s="239"/>
      <c r="J227" s="236"/>
    </row>
    <row r="228" spans="1:10" x14ac:dyDescent="0.25">
      <c r="A228" s="225"/>
      <c r="B228" s="226"/>
      <c r="C228" s="240"/>
      <c r="D228" s="236"/>
      <c r="E228" s="223"/>
      <c r="F228" s="234"/>
      <c r="G228" s="412" t="s">
        <v>12</v>
      </c>
      <c r="H228" s="412"/>
      <c r="I228" s="239"/>
      <c r="J228" s="227">
        <f>SUM(D8:D225)</f>
        <v>7068583</v>
      </c>
    </row>
    <row r="229" spans="1:10" x14ac:dyDescent="0.25">
      <c r="A229" s="235"/>
      <c r="B229" s="234"/>
      <c r="C229" s="240"/>
      <c r="D229" s="236"/>
      <c r="E229" s="223"/>
      <c r="F229" s="234"/>
      <c r="G229" s="412" t="s">
        <v>13</v>
      </c>
      <c r="H229" s="412"/>
      <c r="I229" s="239"/>
      <c r="J229" s="227">
        <f>SUM(G8:G225)</f>
        <v>241200</v>
      </c>
    </row>
    <row r="230" spans="1:10" x14ac:dyDescent="0.25">
      <c r="A230" s="228"/>
      <c r="B230" s="237"/>
      <c r="C230" s="240"/>
      <c r="D230" s="236"/>
      <c r="E230" s="237"/>
      <c r="F230" s="234"/>
      <c r="G230" s="412" t="s">
        <v>14</v>
      </c>
      <c r="H230" s="412"/>
      <c r="I230" s="41"/>
      <c r="J230" s="229">
        <f>J228-J229</f>
        <v>6827383</v>
      </c>
    </row>
    <row r="231" spans="1:10" x14ac:dyDescent="0.25">
      <c r="A231" s="235"/>
      <c r="B231" s="230"/>
      <c r="C231" s="240"/>
      <c r="D231" s="231"/>
      <c r="E231" s="237"/>
      <c r="F231" s="223"/>
      <c r="G231" s="412" t="s">
        <v>15</v>
      </c>
      <c r="H231" s="412"/>
      <c r="I231" s="239"/>
      <c r="J231" s="227">
        <f>SUM(H8:H227)</f>
        <v>0</v>
      </c>
    </row>
    <row r="232" spans="1:10" x14ac:dyDescent="0.25">
      <c r="A232" s="235"/>
      <c r="B232" s="230"/>
      <c r="C232" s="240"/>
      <c r="D232" s="231"/>
      <c r="E232" s="237"/>
      <c r="F232" s="223"/>
      <c r="G232" s="412" t="s">
        <v>16</v>
      </c>
      <c r="H232" s="412"/>
      <c r="I232" s="239"/>
      <c r="J232" s="227">
        <f>J230+J231</f>
        <v>6827383</v>
      </c>
    </row>
    <row r="233" spans="1:10" x14ac:dyDescent="0.25">
      <c r="A233" s="235"/>
      <c r="B233" s="230"/>
      <c r="C233" s="240"/>
      <c r="D233" s="231"/>
      <c r="E233" s="237"/>
      <c r="F233" s="234"/>
      <c r="G233" s="412" t="s">
        <v>5</v>
      </c>
      <c r="H233" s="412"/>
      <c r="I233" s="239"/>
      <c r="J233" s="227">
        <f>SUM(I8:I227)</f>
        <v>5914438</v>
      </c>
    </row>
    <row r="234" spans="1:10" x14ac:dyDescent="0.25">
      <c r="A234" s="235"/>
      <c r="B234" s="230"/>
      <c r="C234" s="240"/>
      <c r="D234" s="231"/>
      <c r="E234" s="237"/>
      <c r="F234" s="234"/>
      <c r="G234" s="412" t="s">
        <v>32</v>
      </c>
      <c r="H234" s="412"/>
      <c r="I234" s="240" t="str">
        <f>IF(J234&gt;0,"SALDO",IF(J234&lt;0,"PIUTANG",IF(J234=0,"LUNAS")))</f>
        <v>PIUTANG</v>
      </c>
      <c r="J234" s="227">
        <f>J233-J232</f>
        <v>-912945</v>
      </c>
    </row>
    <row r="235" spans="1:10" x14ac:dyDescent="0.25">
      <c r="F235" s="219"/>
      <c r="G235" s="219"/>
      <c r="J235" s="219"/>
    </row>
    <row r="236" spans="1:10" x14ac:dyDescent="0.25">
      <c r="C236" s="219"/>
      <c r="D236" s="219"/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4:H234"/>
    <mergeCell ref="G228:H228"/>
    <mergeCell ref="G229:H229"/>
    <mergeCell ref="G230:H230"/>
    <mergeCell ref="G231:H231"/>
    <mergeCell ref="G232:H232"/>
    <mergeCell ref="G233:H23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104"/>
  <sheetViews>
    <sheetView workbookViewId="0">
      <pane ySplit="7" topLeftCell="A82" activePane="bottomLeft" state="frozen"/>
      <selection pane="bottomLeft" activeCell="B92" sqref="B92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201</v>
      </c>
      <c r="D1" s="218"/>
      <c r="E1" s="218"/>
      <c r="F1" s="406" t="s">
        <v>22</v>
      </c>
      <c r="G1" s="406"/>
      <c r="H1" s="406"/>
      <c r="I1" s="220" t="s">
        <v>189</v>
      </c>
      <c r="J1" s="218"/>
      <c r="L1" s="238">
        <f>SUM(D87:D91)</f>
        <v>2626401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06" t="s">
        <v>21</v>
      </c>
      <c r="G2" s="406"/>
      <c r="H2" s="406"/>
      <c r="I2" s="220">
        <f>J104*-1</f>
        <v>2524639</v>
      </c>
      <c r="J2" s="218"/>
      <c r="L2" s="238">
        <f>SUM(G87:G91)</f>
        <v>392350</v>
      </c>
      <c r="M2" s="238"/>
    </row>
    <row r="3" spans="1:13" x14ac:dyDescent="0.25">
      <c r="A3" s="218" t="s">
        <v>115</v>
      </c>
      <c r="B3" s="218"/>
      <c r="C3" s="28" t="s">
        <v>202</v>
      </c>
      <c r="D3" s="218"/>
      <c r="E3" s="218"/>
      <c r="F3" s="374"/>
      <c r="G3" s="374"/>
      <c r="H3" s="374"/>
      <c r="I3" s="220"/>
      <c r="J3" s="218"/>
      <c r="L3" s="238">
        <f>L1-L2</f>
        <v>2234051</v>
      </c>
      <c r="M3" s="238"/>
    </row>
    <row r="4" spans="1:13" x14ac:dyDescent="0.25">
      <c r="L4" s="238"/>
    </row>
    <row r="5" spans="1:13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  <c r="L5" s="238"/>
    </row>
    <row r="6" spans="1:13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7" t="s">
        <v>4</v>
      </c>
      <c r="I6" s="449" t="s">
        <v>5</v>
      </c>
      <c r="J6" s="421" t="s">
        <v>6</v>
      </c>
    </row>
    <row r="7" spans="1:13" x14ac:dyDescent="0.25">
      <c r="A7" s="443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18"/>
      <c r="I7" s="450"/>
      <c r="J7" s="422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3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3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3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3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3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3" x14ac:dyDescent="0.25">
      <c r="A70" s="241">
        <v>43385</v>
      </c>
      <c r="B70" s="242">
        <v>180177142</v>
      </c>
      <c r="C70" s="129">
        <v>2</v>
      </c>
      <c r="D70" s="246">
        <v>201425</v>
      </c>
      <c r="E70" s="244"/>
      <c r="F70" s="242"/>
      <c r="G70" s="246"/>
      <c r="H70" s="244"/>
      <c r="I70" s="245"/>
      <c r="J70" s="246"/>
      <c r="L70" s="238"/>
    </row>
    <row r="71" spans="1:13" x14ac:dyDescent="0.25">
      <c r="A71" s="241">
        <v>43386</v>
      </c>
      <c r="B71" s="242">
        <v>180177199</v>
      </c>
      <c r="C71" s="129">
        <v>3</v>
      </c>
      <c r="D71" s="246">
        <v>392525</v>
      </c>
      <c r="E71" s="244"/>
      <c r="F71" s="242"/>
      <c r="G71" s="246"/>
      <c r="H71" s="244"/>
      <c r="I71" s="245"/>
      <c r="J71" s="246"/>
      <c r="L71" s="238"/>
      <c r="M71" s="238">
        <f>SUM(D65:D87)</f>
        <v>9137717</v>
      </c>
    </row>
    <row r="72" spans="1:13" x14ac:dyDescent="0.25">
      <c r="A72" s="241">
        <v>43388</v>
      </c>
      <c r="B72" s="242">
        <v>180177336</v>
      </c>
      <c r="C72" s="129">
        <v>3</v>
      </c>
      <c r="D72" s="246">
        <v>426475</v>
      </c>
      <c r="E72" s="244">
        <v>180045731</v>
      </c>
      <c r="F72" s="242">
        <v>1</v>
      </c>
      <c r="G72" s="246">
        <v>139038</v>
      </c>
      <c r="H72" s="244"/>
      <c r="I72" s="245"/>
      <c r="J72" s="246"/>
      <c r="L72" s="238"/>
      <c r="M72" s="238">
        <f>SUM(G65:G87)</f>
        <v>677076</v>
      </c>
    </row>
    <row r="73" spans="1:13" x14ac:dyDescent="0.25">
      <c r="A73" s="241">
        <v>43389</v>
      </c>
      <c r="B73" s="242">
        <v>180177417</v>
      </c>
      <c r="C73" s="129">
        <v>5</v>
      </c>
      <c r="D73" s="246">
        <v>630875</v>
      </c>
      <c r="E73" s="244"/>
      <c r="F73" s="242"/>
      <c r="G73" s="246"/>
      <c r="H73" s="244"/>
      <c r="I73" s="245"/>
      <c r="J73" s="246"/>
      <c r="L73" s="238"/>
      <c r="M73" s="238">
        <f>M71-M72</f>
        <v>8460641</v>
      </c>
    </row>
    <row r="74" spans="1:13" x14ac:dyDescent="0.25">
      <c r="A74" s="241">
        <v>43389</v>
      </c>
      <c r="B74" s="242">
        <v>180177447</v>
      </c>
      <c r="C74" s="129">
        <v>1</v>
      </c>
      <c r="D74" s="246">
        <v>82425</v>
      </c>
      <c r="E74" s="244"/>
      <c r="F74" s="242"/>
      <c r="G74" s="246"/>
      <c r="H74" s="244"/>
      <c r="I74" s="245"/>
      <c r="J74" s="246"/>
      <c r="L74" s="238"/>
    </row>
    <row r="75" spans="1:13" x14ac:dyDescent="0.25">
      <c r="A75" s="241">
        <v>43390</v>
      </c>
      <c r="B75" s="242">
        <v>180177485</v>
      </c>
      <c r="C75" s="129">
        <v>2</v>
      </c>
      <c r="D75" s="246">
        <v>198100</v>
      </c>
      <c r="E75" s="244"/>
      <c r="F75" s="242"/>
      <c r="G75" s="246"/>
      <c r="H75" s="244"/>
      <c r="I75" s="245"/>
      <c r="J75" s="246"/>
      <c r="L75" s="238"/>
    </row>
    <row r="76" spans="1:13" x14ac:dyDescent="0.25">
      <c r="A76" s="241">
        <v>43391</v>
      </c>
      <c r="B76" s="242">
        <v>180177561</v>
      </c>
      <c r="C76" s="129">
        <v>2</v>
      </c>
      <c r="D76" s="246">
        <v>189088</v>
      </c>
      <c r="E76" s="244"/>
      <c r="F76" s="242"/>
      <c r="G76" s="246"/>
      <c r="H76" s="244"/>
      <c r="I76" s="245">
        <v>1981875</v>
      </c>
      <c r="J76" s="246" t="s">
        <v>17</v>
      </c>
      <c r="L76" s="238"/>
    </row>
    <row r="77" spans="1:13" x14ac:dyDescent="0.25">
      <c r="A77" s="241">
        <v>43392</v>
      </c>
      <c r="B77" s="242">
        <v>180177637</v>
      </c>
      <c r="C77" s="129">
        <v>4</v>
      </c>
      <c r="D77" s="246">
        <v>397688</v>
      </c>
      <c r="E77" s="244"/>
      <c r="F77" s="242"/>
      <c r="G77" s="246"/>
      <c r="H77" s="244"/>
      <c r="I77" s="245"/>
      <c r="J77" s="246"/>
      <c r="L77" s="238"/>
    </row>
    <row r="78" spans="1:13" x14ac:dyDescent="0.25">
      <c r="A78" s="241">
        <v>43393</v>
      </c>
      <c r="B78" s="242">
        <v>180177727</v>
      </c>
      <c r="C78" s="129">
        <v>1</v>
      </c>
      <c r="D78" s="246">
        <v>127050</v>
      </c>
      <c r="E78" s="244">
        <v>180045803</v>
      </c>
      <c r="F78" s="242">
        <v>2</v>
      </c>
      <c r="G78" s="246">
        <v>155225</v>
      </c>
      <c r="H78" s="244"/>
      <c r="I78" s="245"/>
      <c r="J78" s="246"/>
      <c r="L78" s="238"/>
    </row>
    <row r="79" spans="1:13" x14ac:dyDescent="0.25">
      <c r="A79" s="241">
        <v>43395</v>
      </c>
      <c r="B79" s="242">
        <v>180177884</v>
      </c>
      <c r="C79" s="129">
        <v>4</v>
      </c>
      <c r="D79" s="246">
        <v>546088</v>
      </c>
      <c r="E79" s="244"/>
      <c r="F79" s="242"/>
      <c r="G79" s="246"/>
      <c r="H79" s="244"/>
      <c r="I79" s="245"/>
      <c r="J79" s="246"/>
      <c r="L79" s="238"/>
    </row>
    <row r="80" spans="1:13" x14ac:dyDescent="0.25">
      <c r="A80" s="241">
        <v>43396</v>
      </c>
      <c r="B80" s="242">
        <v>180177921</v>
      </c>
      <c r="C80" s="129">
        <v>2</v>
      </c>
      <c r="D80" s="246">
        <v>225925</v>
      </c>
      <c r="E80" s="244"/>
      <c r="F80" s="242"/>
      <c r="G80" s="246"/>
      <c r="H80" s="244"/>
      <c r="I80" s="245">
        <v>1141526</v>
      </c>
      <c r="J80" s="246" t="s">
        <v>17</v>
      </c>
      <c r="L80" s="238"/>
    </row>
    <row r="81" spans="1:12" x14ac:dyDescent="0.25">
      <c r="A81" s="241">
        <v>43397</v>
      </c>
      <c r="B81" s="242">
        <v>180177992</v>
      </c>
      <c r="C81" s="129">
        <v>4</v>
      </c>
      <c r="D81" s="246">
        <v>455875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43398</v>
      </c>
      <c r="B82" s="242">
        <v>180178052</v>
      </c>
      <c r="C82" s="129">
        <v>3</v>
      </c>
      <c r="D82" s="246">
        <v>453600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43399</v>
      </c>
      <c r="B83" s="242">
        <v>180178115</v>
      </c>
      <c r="C83" s="129">
        <v>4</v>
      </c>
      <c r="D83" s="246">
        <v>488338</v>
      </c>
      <c r="E83" s="244"/>
      <c r="F83" s="242"/>
      <c r="G83" s="246"/>
      <c r="H83" s="244"/>
      <c r="I83" s="245">
        <v>1397813</v>
      </c>
      <c r="J83" s="246" t="s">
        <v>17</v>
      </c>
      <c r="L83" s="238"/>
    </row>
    <row r="84" spans="1:12" x14ac:dyDescent="0.25">
      <c r="A84" s="241">
        <v>43400</v>
      </c>
      <c r="B84" s="242">
        <v>180178211</v>
      </c>
      <c r="C84" s="129">
        <v>5</v>
      </c>
      <c r="D84" s="246">
        <v>548625</v>
      </c>
      <c r="E84" s="244"/>
      <c r="F84" s="242"/>
      <c r="G84" s="246"/>
      <c r="H84" s="244"/>
      <c r="I84" s="245"/>
      <c r="J84" s="246"/>
      <c r="L84" s="238"/>
    </row>
    <row r="85" spans="1:12" x14ac:dyDescent="0.25">
      <c r="A85" s="241">
        <v>43402</v>
      </c>
      <c r="B85" s="242">
        <v>180178353</v>
      </c>
      <c r="C85" s="129">
        <v>9</v>
      </c>
      <c r="D85" s="246">
        <v>1012988</v>
      </c>
      <c r="E85" s="244"/>
      <c r="F85" s="242"/>
      <c r="G85" s="246"/>
      <c r="H85" s="244"/>
      <c r="I85" s="245"/>
      <c r="J85" s="246"/>
      <c r="L85" s="238"/>
    </row>
    <row r="86" spans="1:12" x14ac:dyDescent="0.25">
      <c r="A86" s="241">
        <v>43403</v>
      </c>
      <c r="B86" s="242">
        <v>180178411</v>
      </c>
      <c r="C86" s="129">
        <v>1</v>
      </c>
      <c r="D86" s="246">
        <v>127050</v>
      </c>
      <c r="E86" s="244"/>
      <c r="F86" s="242"/>
      <c r="G86" s="246"/>
      <c r="H86" s="244"/>
      <c r="I86" s="245">
        <v>1688663</v>
      </c>
      <c r="J86" s="246" t="s">
        <v>17</v>
      </c>
      <c r="L86" s="238"/>
    </row>
    <row r="87" spans="1:12" x14ac:dyDescent="0.25">
      <c r="A87" s="98">
        <v>43404</v>
      </c>
      <c r="B87" s="99">
        <v>180178462</v>
      </c>
      <c r="C87" s="253">
        <v>1</v>
      </c>
      <c r="D87" s="34">
        <v>95025</v>
      </c>
      <c r="E87" s="101"/>
      <c r="F87" s="99"/>
      <c r="G87" s="34"/>
      <c r="H87" s="101"/>
      <c r="I87" s="102"/>
      <c r="J87" s="34"/>
      <c r="L87" s="238"/>
    </row>
    <row r="88" spans="1:12" x14ac:dyDescent="0.25">
      <c r="A88" s="98">
        <v>43405</v>
      </c>
      <c r="B88" s="99">
        <v>180178563</v>
      </c>
      <c r="C88" s="253">
        <v>6</v>
      </c>
      <c r="D88" s="34">
        <v>715313</v>
      </c>
      <c r="E88" s="101">
        <v>180045980</v>
      </c>
      <c r="F88" s="99">
        <v>4</v>
      </c>
      <c r="G88" s="34">
        <v>392350</v>
      </c>
      <c r="H88" s="101"/>
      <c r="I88" s="102"/>
      <c r="J88" s="34"/>
      <c r="L88" s="238"/>
    </row>
    <row r="89" spans="1:12" x14ac:dyDescent="0.25">
      <c r="A89" s="98">
        <v>43406</v>
      </c>
      <c r="B89" s="99">
        <v>180178638</v>
      </c>
      <c r="C89" s="253">
        <v>6</v>
      </c>
      <c r="D89" s="34">
        <v>608913</v>
      </c>
      <c r="E89" s="101"/>
      <c r="F89" s="99"/>
      <c r="G89" s="34"/>
      <c r="H89" s="101"/>
      <c r="I89" s="102"/>
      <c r="J89" s="34"/>
      <c r="L89" s="238"/>
    </row>
    <row r="90" spans="1:12" x14ac:dyDescent="0.25">
      <c r="A90" s="98">
        <v>43409</v>
      </c>
      <c r="B90" s="99">
        <v>180178846</v>
      </c>
      <c r="C90" s="253">
        <v>6</v>
      </c>
      <c r="D90" s="34">
        <v>636825</v>
      </c>
      <c r="E90" s="101"/>
      <c r="F90" s="99"/>
      <c r="G90" s="34"/>
      <c r="H90" s="101"/>
      <c r="I90" s="102"/>
      <c r="J90" s="34"/>
      <c r="L90" s="238"/>
    </row>
    <row r="91" spans="1:12" x14ac:dyDescent="0.25">
      <c r="A91" s="98">
        <v>43410</v>
      </c>
      <c r="B91" s="99">
        <v>180178897</v>
      </c>
      <c r="C91" s="253">
        <v>6</v>
      </c>
      <c r="D91" s="34">
        <v>570325</v>
      </c>
      <c r="E91" s="101"/>
      <c r="F91" s="99"/>
      <c r="G91" s="34"/>
      <c r="H91" s="101"/>
      <c r="I91" s="102"/>
      <c r="J91" s="34"/>
      <c r="L91" s="238"/>
    </row>
    <row r="92" spans="1:12" x14ac:dyDescent="0.25">
      <c r="A92" s="98">
        <v>43411</v>
      </c>
      <c r="B92" s="99">
        <v>180179019</v>
      </c>
      <c r="C92" s="253">
        <v>3</v>
      </c>
      <c r="D92" s="34">
        <v>290588</v>
      </c>
      <c r="E92" s="101"/>
      <c r="F92" s="99"/>
      <c r="G92" s="34"/>
      <c r="H92" s="101"/>
      <c r="I92" s="102"/>
      <c r="J92" s="34"/>
      <c r="L92" s="238"/>
    </row>
    <row r="93" spans="1:12" x14ac:dyDescent="0.25">
      <c r="A93" s="98"/>
      <c r="B93" s="99"/>
      <c r="C93" s="253"/>
      <c r="D93" s="34"/>
      <c r="E93" s="101"/>
      <c r="F93" s="99"/>
      <c r="G93" s="34"/>
      <c r="H93" s="101"/>
      <c r="I93" s="102"/>
      <c r="J93" s="34"/>
      <c r="L93" s="238"/>
    </row>
    <row r="94" spans="1:12" x14ac:dyDescent="0.25">
      <c r="A94" s="98"/>
      <c r="B94" s="99"/>
      <c r="C94" s="253"/>
      <c r="D94" s="34"/>
      <c r="E94" s="101"/>
      <c r="F94" s="99"/>
      <c r="G94" s="34"/>
      <c r="H94" s="101"/>
      <c r="I94" s="102"/>
      <c r="J94" s="34"/>
      <c r="L94" s="238"/>
    </row>
    <row r="95" spans="1:12" x14ac:dyDescent="0.25">
      <c r="A95" s="235"/>
      <c r="B95" s="234"/>
      <c r="C95" s="26"/>
      <c r="D95" s="236"/>
      <c r="E95" s="237"/>
      <c r="F95" s="234"/>
      <c r="G95" s="236"/>
      <c r="H95" s="237"/>
      <c r="I95" s="239"/>
      <c r="J95" s="236"/>
    </row>
    <row r="96" spans="1:12" x14ac:dyDescent="0.25">
      <c r="A96" s="235"/>
      <c r="B96" s="223" t="s">
        <v>11</v>
      </c>
      <c r="C96" s="27">
        <f>SUM(C8:C95)</f>
        <v>285</v>
      </c>
      <c r="D96" s="224"/>
      <c r="E96" s="223" t="s">
        <v>11</v>
      </c>
      <c r="F96" s="223">
        <f>SUM(F8:F95)</f>
        <v>16</v>
      </c>
      <c r="G96" s="5"/>
      <c r="H96" s="234"/>
      <c r="I96" s="240"/>
      <c r="J96" s="5"/>
    </row>
    <row r="97" spans="1:10" x14ac:dyDescent="0.25">
      <c r="A97" s="235"/>
      <c r="B97" s="223"/>
      <c r="C97" s="27"/>
      <c r="D97" s="224"/>
      <c r="E97" s="223"/>
      <c r="F97" s="223"/>
      <c r="G97" s="32"/>
      <c r="H97" s="33"/>
      <c r="I97" s="240"/>
      <c r="J97" s="5"/>
    </row>
    <row r="98" spans="1:10" x14ac:dyDescent="0.25">
      <c r="A98" s="225"/>
      <c r="B98" s="226"/>
      <c r="C98" s="26"/>
      <c r="D98" s="236"/>
      <c r="E98" s="223"/>
      <c r="F98" s="234"/>
      <c r="G98" s="412" t="s">
        <v>12</v>
      </c>
      <c r="H98" s="412"/>
      <c r="I98" s="239"/>
      <c r="J98" s="227">
        <f>SUM(D8:D95)</f>
        <v>31190183</v>
      </c>
    </row>
    <row r="99" spans="1:10" x14ac:dyDescent="0.25">
      <c r="A99" s="235"/>
      <c r="B99" s="234"/>
      <c r="C99" s="26"/>
      <c r="D99" s="236"/>
      <c r="E99" s="237"/>
      <c r="F99" s="234"/>
      <c r="G99" s="412" t="s">
        <v>13</v>
      </c>
      <c r="H99" s="412"/>
      <c r="I99" s="239"/>
      <c r="J99" s="227">
        <f>SUM(G8:G95)</f>
        <v>1645964</v>
      </c>
    </row>
    <row r="100" spans="1:10" x14ac:dyDescent="0.25">
      <c r="A100" s="228"/>
      <c r="B100" s="237"/>
      <c r="C100" s="26"/>
      <c r="D100" s="236"/>
      <c r="E100" s="237"/>
      <c r="F100" s="234"/>
      <c r="G100" s="412" t="s">
        <v>14</v>
      </c>
      <c r="H100" s="412"/>
      <c r="I100" s="41"/>
      <c r="J100" s="229">
        <f>J98-J99</f>
        <v>29544219</v>
      </c>
    </row>
    <row r="101" spans="1:10" x14ac:dyDescent="0.25">
      <c r="A101" s="235"/>
      <c r="B101" s="230"/>
      <c r="C101" s="26"/>
      <c r="D101" s="231"/>
      <c r="E101" s="237"/>
      <c r="F101" s="234"/>
      <c r="G101" s="412" t="s">
        <v>15</v>
      </c>
      <c r="H101" s="412"/>
      <c r="I101" s="239"/>
      <c r="J101" s="227">
        <f>SUM(H8:H96)</f>
        <v>0</v>
      </c>
    </row>
    <row r="102" spans="1:10" x14ac:dyDescent="0.25">
      <c r="A102" s="235"/>
      <c r="B102" s="230"/>
      <c r="C102" s="26"/>
      <c r="D102" s="231"/>
      <c r="E102" s="237"/>
      <c r="F102" s="234"/>
      <c r="G102" s="412" t="s">
        <v>16</v>
      </c>
      <c r="H102" s="412"/>
      <c r="I102" s="239"/>
      <c r="J102" s="227">
        <f>J100+J101</f>
        <v>29544219</v>
      </c>
    </row>
    <row r="103" spans="1:10" x14ac:dyDescent="0.25">
      <c r="A103" s="235"/>
      <c r="B103" s="230"/>
      <c r="C103" s="26"/>
      <c r="D103" s="231"/>
      <c r="E103" s="237"/>
      <c r="F103" s="234"/>
      <c r="G103" s="412" t="s">
        <v>5</v>
      </c>
      <c r="H103" s="412"/>
      <c r="I103" s="239"/>
      <c r="J103" s="227">
        <f>SUM(I8:I96)</f>
        <v>27019580</v>
      </c>
    </row>
    <row r="104" spans="1:10" x14ac:dyDescent="0.25">
      <c r="A104" s="235"/>
      <c r="B104" s="230"/>
      <c r="C104" s="26"/>
      <c r="D104" s="231"/>
      <c r="E104" s="237"/>
      <c r="F104" s="234"/>
      <c r="G104" s="412" t="s">
        <v>32</v>
      </c>
      <c r="H104" s="412"/>
      <c r="I104" s="240" t="str">
        <f>IF(J104&gt;0,"SALDO",IF(J104&lt;0,"PIUTANG",IF(J104=0,"LUNAS")))</f>
        <v>PIUTANG</v>
      </c>
      <c r="J104" s="227">
        <f>J103-J102</f>
        <v>-2524639</v>
      </c>
    </row>
  </sheetData>
  <mergeCells count="15">
    <mergeCell ref="G104:H104"/>
    <mergeCell ref="G98:H98"/>
    <mergeCell ref="G99:H99"/>
    <mergeCell ref="G100:H100"/>
    <mergeCell ref="G101:H101"/>
    <mergeCell ref="G102:H102"/>
    <mergeCell ref="G103:H10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85"/>
  <sheetViews>
    <sheetView workbookViewId="0">
      <pane ySplit="7" topLeftCell="A69" activePane="bottomLeft" state="frozen"/>
      <selection pane="bottomLeft" activeCell="G75" sqref="G75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406" t="s">
        <v>22</v>
      </c>
      <c r="G1" s="406"/>
      <c r="H1" s="406"/>
      <c r="I1" s="38" t="s">
        <v>37</v>
      </c>
      <c r="J1" s="20"/>
      <c r="L1" s="37">
        <f>SUM(D71:D74)</f>
        <v>1219489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38">
        <f>J85*-1</f>
        <v>730100</v>
      </c>
      <c r="J2" s="20"/>
      <c r="L2" s="37">
        <f>SUM(G71:G74)</f>
        <v>626850</v>
      </c>
      <c r="M2" s="107"/>
    </row>
    <row r="3" spans="1:17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592639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  <c r="M5" s="37"/>
    </row>
    <row r="6" spans="1:17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21" t="s">
        <v>6</v>
      </c>
      <c r="M6" s="37"/>
    </row>
    <row r="7" spans="1:17" x14ac:dyDescent="0.25">
      <c r="A7" s="443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8"/>
      <c r="I7" s="450"/>
      <c r="J7" s="42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98">
        <v>43405</v>
      </c>
      <c r="B75" s="99">
        <v>180178542</v>
      </c>
      <c r="C75" s="100">
        <v>6</v>
      </c>
      <c r="D75" s="34">
        <v>730100</v>
      </c>
      <c r="E75" s="101"/>
      <c r="F75" s="99"/>
      <c r="G75" s="34"/>
      <c r="H75" s="102"/>
      <c r="I75" s="102"/>
      <c r="J75" s="34"/>
      <c r="K75" s="138"/>
      <c r="L75" s="138"/>
      <c r="M75" s="138"/>
      <c r="N75" s="138"/>
      <c r="O75" s="138"/>
      <c r="P75" s="138"/>
      <c r="Q75" s="138"/>
    </row>
    <row r="76" spans="1:17" x14ac:dyDescent="0.25">
      <c r="A76" s="4"/>
      <c r="B76" s="3"/>
      <c r="C76" s="40"/>
      <c r="D76" s="6"/>
      <c r="E76" s="7"/>
      <c r="F76" s="3"/>
      <c r="G76" s="6"/>
      <c r="H76" s="39"/>
      <c r="I76" s="39"/>
      <c r="J76" s="6"/>
      <c r="M76" s="37"/>
    </row>
    <row r="77" spans="1:17" x14ac:dyDescent="0.25">
      <c r="A77" s="4"/>
      <c r="B77" s="8" t="s">
        <v>11</v>
      </c>
      <c r="C77" s="77">
        <f>SUM(C8:C76)</f>
        <v>396</v>
      </c>
      <c r="D77" s="9"/>
      <c r="E77" s="8" t="s">
        <v>11</v>
      </c>
      <c r="F77" s="8">
        <f>SUM(F8:F76)</f>
        <v>115</v>
      </c>
      <c r="G77" s="5"/>
      <c r="H77" s="40"/>
      <c r="I77" s="40"/>
      <c r="J77" s="5"/>
      <c r="M77" s="37"/>
    </row>
    <row r="78" spans="1:17" x14ac:dyDescent="0.25">
      <c r="A78" s="4"/>
      <c r="B78" s="8"/>
      <c r="C78" s="77"/>
      <c r="D78" s="9"/>
      <c r="E78" s="8"/>
      <c r="F78" s="8"/>
      <c r="G78" s="32"/>
      <c r="H78" s="52"/>
      <c r="I78" s="40"/>
      <c r="J78" s="5"/>
      <c r="M78" s="37"/>
    </row>
    <row r="79" spans="1:17" x14ac:dyDescent="0.25">
      <c r="A79" s="10"/>
      <c r="B79" s="11"/>
      <c r="C79" s="40"/>
      <c r="D79" s="6"/>
      <c r="E79" s="8"/>
      <c r="F79" s="3"/>
      <c r="G79" s="412" t="s">
        <v>12</v>
      </c>
      <c r="H79" s="412"/>
      <c r="I79" s="39"/>
      <c r="J79" s="13">
        <f>SUM(D8:D76)</f>
        <v>44208165</v>
      </c>
      <c r="M79" s="37"/>
    </row>
    <row r="80" spans="1:17" x14ac:dyDescent="0.25">
      <c r="A80" s="4"/>
      <c r="B80" s="3"/>
      <c r="C80" s="40"/>
      <c r="D80" s="6"/>
      <c r="E80" s="7"/>
      <c r="F80" s="3"/>
      <c r="G80" s="412" t="s">
        <v>13</v>
      </c>
      <c r="H80" s="412"/>
      <c r="I80" s="39"/>
      <c r="J80" s="13">
        <f>SUM(G8:G76)</f>
        <v>13528197</v>
      </c>
      <c r="M80" s="37"/>
    </row>
    <row r="81" spans="1:13" x14ac:dyDescent="0.25">
      <c r="A81" s="14"/>
      <c r="B81" s="7"/>
      <c r="C81" s="40"/>
      <c r="D81" s="6"/>
      <c r="E81" s="7"/>
      <c r="F81" s="3"/>
      <c r="G81" s="412" t="s">
        <v>14</v>
      </c>
      <c r="H81" s="412"/>
      <c r="I81" s="41"/>
      <c r="J81" s="15">
        <f>J79-J80</f>
        <v>30679968</v>
      </c>
      <c r="M81" s="37"/>
    </row>
    <row r="82" spans="1:13" x14ac:dyDescent="0.25">
      <c r="A82" s="4"/>
      <c r="B82" s="16"/>
      <c r="C82" s="40"/>
      <c r="D82" s="17"/>
      <c r="E82" s="7"/>
      <c r="F82" s="3"/>
      <c r="G82" s="412" t="s">
        <v>15</v>
      </c>
      <c r="H82" s="412"/>
      <c r="I82" s="39"/>
      <c r="J82" s="13">
        <f>SUM(H8:H77)</f>
        <v>0</v>
      </c>
      <c r="M82" s="37"/>
    </row>
    <row r="83" spans="1:13" x14ac:dyDescent="0.25">
      <c r="A83" s="4"/>
      <c r="B83" s="16"/>
      <c r="C83" s="40"/>
      <c r="D83" s="17"/>
      <c r="E83" s="7"/>
      <c r="F83" s="3"/>
      <c r="G83" s="412" t="s">
        <v>16</v>
      </c>
      <c r="H83" s="412"/>
      <c r="I83" s="39"/>
      <c r="J83" s="13">
        <f>J81+J82</f>
        <v>30679968</v>
      </c>
      <c r="M83" s="37"/>
    </row>
    <row r="84" spans="1:13" x14ac:dyDescent="0.25">
      <c r="A84" s="4"/>
      <c r="B84" s="16"/>
      <c r="C84" s="40"/>
      <c r="D84" s="17"/>
      <c r="E84" s="7"/>
      <c r="F84" s="3"/>
      <c r="G84" s="412" t="s">
        <v>5</v>
      </c>
      <c r="H84" s="412"/>
      <c r="I84" s="39"/>
      <c r="J84" s="13">
        <f>SUM(I8:I77)</f>
        <v>29949868</v>
      </c>
      <c r="M84" s="37"/>
    </row>
    <row r="85" spans="1:13" x14ac:dyDescent="0.25">
      <c r="A85" s="4"/>
      <c r="B85" s="16"/>
      <c r="C85" s="40"/>
      <c r="D85" s="17"/>
      <c r="E85" s="7"/>
      <c r="F85" s="3"/>
      <c r="G85" s="412" t="s">
        <v>32</v>
      </c>
      <c r="H85" s="412"/>
      <c r="I85" s="40" t="str">
        <f>IF(J85&gt;0,"SALDO",IF(J85&lt;0,"PIUTANG",IF(J85=0,"LUNAS")))</f>
        <v>PIUTANG</v>
      </c>
      <c r="J85" s="13">
        <f>J84-J83</f>
        <v>-730100</v>
      </c>
      <c r="M85" s="37"/>
    </row>
  </sheetData>
  <mergeCells count="15">
    <mergeCell ref="G85:H85"/>
    <mergeCell ref="G79:H79"/>
    <mergeCell ref="G80:H80"/>
    <mergeCell ref="G81:H81"/>
    <mergeCell ref="G82:H82"/>
    <mergeCell ref="G83:H83"/>
    <mergeCell ref="G84:H8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10"/>
  <sheetViews>
    <sheetView workbookViewId="0">
      <pane ySplit="7" topLeftCell="A182" activePane="bottomLeft" state="frozen"/>
      <selection pane="bottomLeft" activeCell="N190" sqref="N190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168</v>
      </c>
      <c r="D1" s="20"/>
      <c r="E1" s="20"/>
      <c r="F1" s="406" t="s">
        <v>22</v>
      </c>
      <c r="G1" s="406"/>
      <c r="H1" s="406"/>
      <c r="I1" s="38" t="s">
        <v>88</v>
      </c>
      <c r="J1" s="20"/>
      <c r="L1" s="37">
        <f>SUM(D184:D187)</f>
        <v>5056014</v>
      </c>
      <c r="M1" s="37">
        <v>5056013</v>
      </c>
      <c r="N1" s="37">
        <f>L1-M1</f>
        <v>1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220">
        <f>J204*-1</f>
        <v>701352</v>
      </c>
      <c r="J2" s="20"/>
      <c r="L2" s="219">
        <f>SUM(H184:H187)</f>
        <v>138000</v>
      </c>
      <c r="M2" s="219">
        <v>318000</v>
      </c>
      <c r="N2" s="219">
        <f>L2-M2</f>
        <v>-180000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5194014</v>
      </c>
    </row>
    <row r="5" spans="1:16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6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21" t="s">
        <v>6</v>
      </c>
    </row>
    <row r="7" spans="1:16" x14ac:dyDescent="0.25">
      <c r="A7" s="443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48"/>
      <c r="I7" s="450"/>
      <c r="J7" s="422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217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98">
        <v>43411</v>
      </c>
      <c r="B188" s="99">
        <v>180178986</v>
      </c>
      <c r="C188" s="100">
        <v>1</v>
      </c>
      <c r="D188" s="34">
        <v>141838</v>
      </c>
      <c r="E188" s="101"/>
      <c r="F188" s="99"/>
      <c r="G188" s="34"/>
      <c r="H188" s="102">
        <v>47000</v>
      </c>
      <c r="I188" s="102"/>
      <c r="J188" s="34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98">
        <v>43411</v>
      </c>
      <c r="B189" s="99">
        <v>180178987</v>
      </c>
      <c r="C189" s="100">
        <v>1</v>
      </c>
      <c r="D189" s="34">
        <v>141838</v>
      </c>
      <c r="E189" s="101"/>
      <c r="F189" s="99"/>
      <c r="G189" s="34"/>
      <c r="H189" s="102">
        <v>31000</v>
      </c>
      <c r="I189" s="102"/>
      <c r="J189" s="34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98">
        <v>43411</v>
      </c>
      <c r="B190" s="99">
        <v>180178988</v>
      </c>
      <c r="C190" s="100">
        <v>1</v>
      </c>
      <c r="D190" s="34">
        <v>141838</v>
      </c>
      <c r="E190" s="101"/>
      <c r="F190" s="99"/>
      <c r="G190" s="34"/>
      <c r="H190" s="102">
        <v>14000</v>
      </c>
      <c r="I190" s="102"/>
      <c r="J190" s="34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98">
        <v>43411</v>
      </c>
      <c r="B191" s="99">
        <v>180178989</v>
      </c>
      <c r="C191" s="100">
        <v>1</v>
      </c>
      <c r="D191" s="34">
        <v>141838</v>
      </c>
      <c r="E191" s="101"/>
      <c r="F191" s="99"/>
      <c r="G191" s="34"/>
      <c r="H191" s="102">
        <v>42000</v>
      </c>
      <c r="I191" s="102"/>
      <c r="J191" s="34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35"/>
      <c r="B195" s="234"/>
      <c r="C195" s="240"/>
      <c r="D195" s="236"/>
      <c r="E195" s="237"/>
      <c r="F195" s="234"/>
      <c r="G195" s="236"/>
      <c r="H195" s="239"/>
      <c r="I195" s="239"/>
      <c r="J195" s="23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4"/>
      <c r="B196" s="8" t="s">
        <v>11</v>
      </c>
      <c r="C196" s="77">
        <f>SUM(C8:C195)</f>
        <v>823</v>
      </c>
      <c r="D196" s="9"/>
      <c r="E196" s="223" t="s">
        <v>11</v>
      </c>
      <c r="F196" s="223">
        <f>SUM(F8:F195)</f>
        <v>1</v>
      </c>
      <c r="G196" s="224">
        <f>SUM(G8:G195)</f>
        <v>98525</v>
      </c>
      <c r="H196" s="239"/>
      <c r="I196" s="239"/>
      <c r="J196" s="23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4"/>
      <c r="B197" s="8"/>
      <c r="C197" s="77"/>
      <c r="D197" s="9"/>
      <c r="E197" s="237"/>
      <c r="F197" s="234"/>
      <c r="G197" s="236"/>
      <c r="H197" s="239"/>
      <c r="I197" s="239"/>
      <c r="J197" s="23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10"/>
      <c r="B198" s="11"/>
      <c r="C198" s="40"/>
      <c r="D198" s="6"/>
      <c r="E198" s="8"/>
      <c r="F198" s="234"/>
      <c r="G198" s="412" t="s">
        <v>12</v>
      </c>
      <c r="H198" s="412"/>
      <c r="I198" s="39"/>
      <c r="J198" s="13">
        <f>SUM(D8:D195)</f>
        <v>68714793</v>
      </c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4"/>
      <c r="B199" s="3"/>
      <c r="C199" s="40"/>
      <c r="D199" s="6"/>
      <c r="E199" s="8"/>
      <c r="F199" s="234"/>
      <c r="G199" s="412" t="s">
        <v>13</v>
      </c>
      <c r="H199" s="412"/>
      <c r="I199" s="39"/>
      <c r="J199" s="13">
        <f>SUM(G8:G195)</f>
        <v>98525</v>
      </c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14"/>
      <c r="B200" s="7"/>
      <c r="C200" s="40"/>
      <c r="D200" s="6"/>
      <c r="E200" s="7"/>
      <c r="F200" s="234"/>
      <c r="G200" s="412" t="s">
        <v>14</v>
      </c>
      <c r="H200" s="412"/>
      <c r="I200" s="41"/>
      <c r="J200" s="15">
        <f>J198-J199</f>
        <v>68616268</v>
      </c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4"/>
      <c r="B201" s="16"/>
      <c r="C201" s="40"/>
      <c r="D201" s="17"/>
      <c r="E201" s="7"/>
      <c r="F201" s="8"/>
      <c r="G201" s="412" t="s">
        <v>15</v>
      </c>
      <c r="H201" s="412"/>
      <c r="I201" s="39"/>
      <c r="J201" s="13">
        <f>SUM(H8:H197)</f>
        <v>4321500</v>
      </c>
      <c r="K201" s="219"/>
      <c r="L201" s="219"/>
      <c r="M201" s="219"/>
      <c r="N201" s="219"/>
      <c r="O201" s="219"/>
      <c r="P201" s="219"/>
    </row>
    <row r="202" spans="1:16" x14ac:dyDescent="0.25">
      <c r="A202" s="4"/>
      <c r="B202" s="16"/>
      <c r="C202" s="40"/>
      <c r="D202" s="17"/>
      <c r="E202" s="7"/>
      <c r="F202" s="8"/>
      <c r="G202" s="412" t="s">
        <v>16</v>
      </c>
      <c r="H202" s="412"/>
      <c r="I202" s="39"/>
      <c r="J202" s="13">
        <f>J200+J201</f>
        <v>72937768</v>
      </c>
    </row>
    <row r="203" spans="1:16" x14ac:dyDescent="0.25">
      <c r="A203" s="4"/>
      <c r="B203" s="16"/>
      <c r="C203" s="40"/>
      <c r="D203" s="17"/>
      <c r="E203" s="7"/>
      <c r="F203" s="3"/>
      <c r="G203" s="412" t="s">
        <v>5</v>
      </c>
      <c r="H203" s="412"/>
      <c r="I203" s="39"/>
      <c r="J203" s="13">
        <f>SUM(I8:I197)</f>
        <v>72236416</v>
      </c>
    </row>
    <row r="204" spans="1:16" x14ac:dyDescent="0.25">
      <c r="A204" s="4"/>
      <c r="B204" s="16"/>
      <c r="C204" s="40"/>
      <c r="D204" s="17"/>
      <c r="E204" s="7"/>
      <c r="F204" s="3"/>
      <c r="G204" s="412" t="s">
        <v>32</v>
      </c>
      <c r="H204" s="412"/>
      <c r="I204" s="40" t="str">
        <f>IF(J204&gt;0,"SALDO",IF(J204&lt;0,"PIUTANG",IF(J204=0,"LUNAS")))</f>
        <v>PIUTANG</v>
      </c>
      <c r="J204" s="13">
        <f>J203-J202</f>
        <v>-701352</v>
      </c>
    </row>
    <row r="205" spans="1:16" x14ac:dyDescent="0.25">
      <c r="F205" s="37"/>
      <c r="G205" s="37"/>
      <c r="J205" s="37"/>
    </row>
    <row r="206" spans="1:16" x14ac:dyDescent="0.25">
      <c r="C206" s="37"/>
      <c r="D206" s="37"/>
      <c r="F206" s="37"/>
      <c r="G206" s="37"/>
      <c r="J206" s="37"/>
      <c r="L206"/>
      <c r="M206"/>
      <c r="N206"/>
      <c r="O206"/>
      <c r="P206"/>
    </row>
    <row r="207" spans="1:16" x14ac:dyDescent="0.25">
      <c r="C207" s="37"/>
      <c r="D207" s="37"/>
      <c r="F207" s="37"/>
      <c r="G207" s="37"/>
      <c r="J207" s="37"/>
      <c r="L207"/>
      <c r="M207"/>
      <c r="N207"/>
      <c r="O207"/>
      <c r="P207"/>
    </row>
    <row r="208" spans="1:16" x14ac:dyDescent="0.25">
      <c r="A208" s="478">
        <v>43411</v>
      </c>
      <c r="C208" s="37"/>
      <c r="D208" s="37"/>
      <c r="F208" s="37"/>
      <c r="G208" s="37"/>
      <c r="J208" s="37"/>
      <c r="L208"/>
      <c r="M208"/>
      <c r="N208"/>
      <c r="O208"/>
      <c r="P208"/>
    </row>
    <row r="209" spans="3:16" x14ac:dyDescent="0.25">
      <c r="C209" s="37"/>
      <c r="D209" s="37"/>
      <c r="F209" s="37"/>
      <c r="G209" s="37"/>
      <c r="J209" s="37"/>
      <c r="L209"/>
      <c r="M209"/>
      <c r="N209"/>
      <c r="O209"/>
      <c r="P209"/>
    </row>
    <row r="210" spans="3:16" x14ac:dyDescent="0.25">
      <c r="C210" s="37"/>
      <c r="D210" s="37"/>
      <c r="L210"/>
      <c r="M210"/>
      <c r="N210"/>
      <c r="O210"/>
      <c r="P210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04:H204"/>
    <mergeCell ref="G198:H198"/>
    <mergeCell ref="G199:H199"/>
    <mergeCell ref="G200:H200"/>
    <mergeCell ref="G201:H201"/>
    <mergeCell ref="G202:H202"/>
    <mergeCell ref="G203:H203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7"/>
  <sheetViews>
    <sheetView workbookViewId="0">
      <pane ySplit="7" topLeftCell="A25" activePane="bottomLeft" state="frozen"/>
      <selection pane="bottomLeft" activeCell="B27" sqref="B2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406" t="s">
        <v>22</v>
      </c>
      <c r="G1" s="406"/>
      <c r="H1" s="406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406" t="s">
        <v>21</v>
      </c>
      <c r="G2" s="406"/>
      <c r="H2" s="406"/>
      <c r="I2" s="38">
        <f>J37*-1</f>
        <v>2151975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  <c r="L5" s="18"/>
    </row>
    <row r="6" spans="1:13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7" t="s">
        <v>4</v>
      </c>
      <c r="I6" s="449" t="s">
        <v>5</v>
      </c>
      <c r="J6" s="421" t="s">
        <v>6</v>
      </c>
    </row>
    <row r="7" spans="1:13" x14ac:dyDescent="0.25">
      <c r="A7" s="443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18"/>
      <c r="I7" s="450"/>
      <c r="J7" s="422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181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98">
        <v>43394</v>
      </c>
      <c r="B26" s="99">
        <v>180177761</v>
      </c>
      <c r="C26" s="253">
        <v>29</v>
      </c>
      <c r="D26" s="34">
        <v>2900275</v>
      </c>
      <c r="E26" s="101">
        <v>180045815</v>
      </c>
      <c r="F26" s="99">
        <v>3</v>
      </c>
      <c r="G26" s="34">
        <v>320163</v>
      </c>
      <c r="H26" s="101"/>
      <c r="I26" s="102">
        <v>2580000</v>
      </c>
      <c r="J26" s="34" t="s">
        <v>17</v>
      </c>
      <c r="L26" s="238"/>
    </row>
    <row r="27" spans="1:12" s="233" customFormat="1" x14ac:dyDescent="0.25">
      <c r="A27" s="98">
        <v>43405</v>
      </c>
      <c r="B27" s="99">
        <v>180178512</v>
      </c>
      <c r="C27" s="253">
        <v>35</v>
      </c>
      <c r="D27" s="34">
        <v>3742113</v>
      </c>
      <c r="E27" s="101">
        <v>180045973</v>
      </c>
      <c r="F27" s="99">
        <v>14</v>
      </c>
      <c r="G27" s="34">
        <v>1587513</v>
      </c>
      <c r="H27" s="101"/>
      <c r="I27" s="102"/>
      <c r="J27" s="34"/>
      <c r="L27" s="238"/>
    </row>
    <row r="28" spans="1:12" x14ac:dyDescent="0.25">
      <c r="A28" s="4"/>
      <c r="B28" s="3"/>
      <c r="C28" s="26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8" t="s">
        <v>11</v>
      </c>
      <c r="C29" s="27">
        <f>SUM(C8:C28)</f>
        <v>661</v>
      </c>
      <c r="D29" s="9"/>
      <c r="E29" s="8" t="s">
        <v>11</v>
      </c>
      <c r="F29" s="8">
        <f>SUM(F8:F28)</f>
        <v>116</v>
      </c>
      <c r="G29" s="5"/>
      <c r="H29" s="3"/>
      <c r="I29" s="40"/>
      <c r="J29" s="5"/>
    </row>
    <row r="30" spans="1:12" x14ac:dyDescent="0.25">
      <c r="A30" s="4"/>
      <c r="B30" s="8"/>
      <c r="C30" s="27"/>
      <c r="D30" s="9"/>
      <c r="E30" s="8"/>
      <c r="F30" s="8"/>
      <c r="G30" s="32"/>
      <c r="H30" s="33"/>
      <c r="I30" s="40"/>
      <c r="J30" s="5"/>
    </row>
    <row r="31" spans="1:12" x14ac:dyDescent="0.25">
      <c r="A31" s="10"/>
      <c r="B31" s="11"/>
      <c r="C31" s="26"/>
      <c r="D31" s="6"/>
      <c r="E31" s="8"/>
      <c r="F31" s="3"/>
      <c r="G31" s="412" t="s">
        <v>12</v>
      </c>
      <c r="H31" s="412"/>
      <c r="I31" s="39"/>
      <c r="J31" s="13">
        <f>SUM(D8:D28)</f>
        <v>69246367</v>
      </c>
    </row>
    <row r="32" spans="1:12" x14ac:dyDescent="0.25">
      <c r="A32" s="4"/>
      <c r="B32" s="3"/>
      <c r="C32" s="26"/>
      <c r="D32" s="6"/>
      <c r="E32" s="7"/>
      <c r="F32" s="3"/>
      <c r="G32" s="412" t="s">
        <v>13</v>
      </c>
      <c r="H32" s="412"/>
      <c r="I32" s="39"/>
      <c r="J32" s="13">
        <f>SUM(G8:G28)</f>
        <v>12580392</v>
      </c>
    </row>
    <row r="33" spans="1:10" x14ac:dyDescent="0.25">
      <c r="A33" s="14"/>
      <c r="B33" s="7"/>
      <c r="C33" s="26"/>
      <c r="D33" s="6"/>
      <c r="E33" s="7"/>
      <c r="F33" s="3"/>
      <c r="G33" s="412" t="s">
        <v>14</v>
      </c>
      <c r="H33" s="412"/>
      <c r="I33" s="41"/>
      <c r="J33" s="15">
        <f>J31-J32</f>
        <v>56665975</v>
      </c>
    </row>
    <row r="34" spans="1:10" x14ac:dyDescent="0.25">
      <c r="A34" s="4"/>
      <c r="B34" s="16"/>
      <c r="C34" s="26"/>
      <c r="D34" s="17"/>
      <c r="E34" s="7"/>
      <c r="F34" s="3"/>
      <c r="G34" s="412" t="s">
        <v>15</v>
      </c>
      <c r="H34" s="412"/>
      <c r="I34" s="39"/>
      <c r="J34" s="13">
        <f>SUM(H8:H29)</f>
        <v>0</v>
      </c>
    </row>
    <row r="35" spans="1:10" x14ac:dyDescent="0.25">
      <c r="A35" s="4"/>
      <c r="B35" s="16"/>
      <c r="C35" s="26"/>
      <c r="D35" s="17"/>
      <c r="E35" s="7"/>
      <c r="F35" s="3"/>
      <c r="G35" s="412" t="s">
        <v>16</v>
      </c>
      <c r="H35" s="412"/>
      <c r="I35" s="39"/>
      <c r="J35" s="13">
        <f>J33+J34</f>
        <v>56665975</v>
      </c>
    </row>
    <row r="36" spans="1:10" x14ac:dyDescent="0.25">
      <c r="A36" s="4"/>
      <c r="B36" s="16"/>
      <c r="C36" s="26"/>
      <c r="D36" s="17"/>
      <c r="E36" s="7"/>
      <c r="F36" s="3"/>
      <c r="G36" s="412" t="s">
        <v>5</v>
      </c>
      <c r="H36" s="412"/>
      <c r="I36" s="39"/>
      <c r="J36" s="13">
        <f>SUM(I8:I29)</f>
        <v>54514000</v>
      </c>
    </row>
    <row r="37" spans="1:10" x14ac:dyDescent="0.25">
      <c r="A37" s="4"/>
      <c r="B37" s="16"/>
      <c r="C37" s="26"/>
      <c r="D37" s="17"/>
      <c r="E37" s="7"/>
      <c r="F37" s="3"/>
      <c r="G37" s="412" t="s">
        <v>32</v>
      </c>
      <c r="H37" s="412"/>
      <c r="I37" s="40" t="str">
        <f>IF(J37&gt;0,"SALDO",IF(J37&lt;0,"PIUTANG",IF(J37=0,"LUNAS")))</f>
        <v>PIUTANG</v>
      </c>
      <c r="J37" s="13">
        <f>J36-J35</f>
        <v>-2151975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7:H37"/>
    <mergeCell ref="G31:H31"/>
    <mergeCell ref="G32:H32"/>
    <mergeCell ref="G33:H33"/>
    <mergeCell ref="G34:H34"/>
    <mergeCell ref="G35:H35"/>
    <mergeCell ref="G36:H36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76"/>
  <sheetViews>
    <sheetView workbookViewId="0">
      <pane ySplit="7" topLeftCell="A46" activePane="bottomLeft" state="frozen"/>
      <selection pane="bottomLeft" activeCell="J56" sqref="J5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182</v>
      </c>
      <c r="D1" s="218"/>
      <c r="E1" s="218"/>
      <c r="F1" s="406" t="s">
        <v>22</v>
      </c>
      <c r="G1" s="406"/>
      <c r="H1" s="406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06" t="s">
        <v>21</v>
      </c>
      <c r="G2" s="406"/>
      <c r="H2" s="406"/>
      <c r="I2" s="220">
        <f>J70*-1</f>
        <v>5772126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0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21" t="s">
        <v>6</v>
      </c>
    </row>
    <row r="7" spans="1:10" x14ac:dyDescent="0.25">
      <c r="A7" s="443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8"/>
      <c r="I7" s="450"/>
      <c r="J7" s="422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98">
        <v>43389</v>
      </c>
      <c r="B50" s="99">
        <v>180177402</v>
      </c>
      <c r="C50" s="100">
        <v>13</v>
      </c>
      <c r="D50" s="34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98">
        <v>43389</v>
      </c>
      <c r="B51" s="99">
        <v>180177403</v>
      </c>
      <c r="C51" s="100">
        <v>10</v>
      </c>
      <c r="D51" s="34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98">
        <v>43390</v>
      </c>
      <c r="B52" s="99"/>
      <c r="C52" s="100"/>
      <c r="D52" s="34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98">
        <v>43400</v>
      </c>
      <c r="B53" s="99">
        <v>180178194</v>
      </c>
      <c r="C53" s="100">
        <v>12</v>
      </c>
      <c r="D53" s="34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98">
        <v>43400</v>
      </c>
      <c r="B54" s="99">
        <v>180178197</v>
      </c>
      <c r="C54" s="100">
        <v>8</v>
      </c>
      <c r="D54" s="34">
        <v>814800</v>
      </c>
      <c r="E54" s="101">
        <v>180045912</v>
      </c>
      <c r="F54" s="99">
        <v>8</v>
      </c>
      <c r="G54" s="34">
        <v>848138</v>
      </c>
      <c r="H54" s="102"/>
      <c r="I54" s="102"/>
      <c r="J54" s="34"/>
    </row>
    <row r="55" spans="1:10" x14ac:dyDescent="0.25">
      <c r="A55" s="98">
        <v>43400</v>
      </c>
      <c r="B55" s="99">
        <v>180178198</v>
      </c>
      <c r="C55" s="100">
        <v>15</v>
      </c>
      <c r="D55" s="34">
        <v>1749738</v>
      </c>
      <c r="E55" s="101"/>
      <c r="F55" s="99"/>
      <c r="G55" s="34"/>
      <c r="H55" s="102"/>
      <c r="I55" s="102"/>
      <c r="J55" s="34"/>
    </row>
    <row r="56" spans="1:10" x14ac:dyDescent="0.25">
      <c r="A56" s="98">
        <v>43380</v>
      </c>
      <c r="B56" s="99">
        <v>180178992</v>
      </c>
      <c r="C56" s="100">
        <v>8</v>
      </c>
      <c r="D56" s="34">
        <v>815500</v>
      </c>
      <c r="E56" s="101">
        <v>180046050</v>
      </c>
      <c r="F56" s="99">
        <v>4</v>
      </c>
      <c r="G56" s="34">
        <v>376688</v>
      </c>
      <c r="H56" s="102"/>
      <c r="I56" s="102">
        <v>3000000</v>
      </c>
      <c r="J56" s="34" t="s">
        <v>17</v>
      </c>
    </row>
    <row r="57" spans="1:10" x14ac:dyDescent="0.25">
      <c r="A57" s="98">
        <v>43380</v>
      </c>
      <c r="B57" s="99">
        <v>180178993</v>
      </c>
      <c r="C57" s="100">
        <v>33</v>
      </c>
      <c r="D57" s="34">
        <v>3227175</v>
      </c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235"/>
      <c r="B61" s="234"/>
      <c r="C61" s="240"/>
      <c r="D61" s="236"/>
      <c r="E61" s="237"/>
      <c r="F61" s="234"/>
      <c r="G61" s="236"/>
      <c r="H61" s="239"/>
      <c r="I61" s="239"/>
      <c r="J61" s="236"/>
    </row>
    <row r="62" spans="1:10" x14ac:dyDescent="0.25">
      <c r="A62" s="235"/>
      <c r="B62" s="223" t="s">
        <v>11</v>
      </c>
      <c r="C62" s="232">
        <f>SUM(C8:C61)</f>
        <v>1011</v>
      </c>
      <c r="D62" s="224"/>
      <c r="E62" s="223" t="s">
        <v>11</v>
      </c>
      <c r="F62" s="223">
        <f>SUM(F8:F61)</f>
        <v>165</v>
      </c>
      <c r="G62" s="224">
        <f>SUM(G8:G61)</f>
        <v>17319054</v>
      </c>
      <c r="H62" s="239"/>
      <c r="I62" s="239"/>
      <c r="J62" s="236"/>
    </row>
    <row r="63" spans="1:10" x14ac:dyDescent="0.25">
      <c r="A63" s="235"/>
      <c r="B63" s="223"/>
      <c r="C63" s="232"/>
      <c r="D63" s="224"/>
      <c r="E63" s="237"/>
      <c r="F63" s="234"/>
      <c r="G63" s="236"/>
      <c r="H63" s="239"/>
      <c r="I63" s="239"/>
      <c r="J63" s="236"/>
    </row>
    <row r="64" spans="1:10" x14ac:dyDescent="0.25">
      <c r="A64" s="225"/>
      <c r="B64" s="226"/>
      <c r="C64" s="240"/>
      <c r="D64" s="236"/>
      <c r="E64" s="223"/>
      <c r="F64" s="234"/>
      <c r="G64" s="412" t="s">
        <v>12</v>
      </c>
      <c r="H64" s="412"/>
      <c r="I64" s="239"/>
      <c r="J64" s="227">
        <f>SUM(D8:D61)</f>
        <v>105448356</v>
      </c>
    </row>
    <row r="65" spans="1:16" x14ac:dyDescent="0.25">
      <c r="A65" s="235"/>
      <c r="B65" s="234"/>
      <c r="C65" s="240"/>
      <c r="D65" s="236"/>
      <c r="E65" s="223"/>
      <c r="F65" s="234"/>
      <c r="G65" s="412" t="s">
        <v>13</v>
      </c>
      <c r="H65" s="412"/>
      <c r="I65" s="239"/>
      <c r="J65" s="227">
        <f>SUM(G8:G61)</f>
        <v>17319054</v>
      </c>
    </row>
    <row r="66" spans="1:16" x14ac:dyDescent="0.25">
      <c r="A66" s="228"/>
      <c r="B66" s="237"/>
      <c r="C66" s="240"/>
      <c r="D66" s="236"/>
      <c r="E66" s="237"/>
      <c r="F66" s="234"/>
      <c r="G66" s="412" t="s">
        <v>14</v>
      </c>
      <c r="H66" s="412"/>
      <c r="I66" s="41"/>
      <c r="J66" s="229">
        <f>J64-J65</f>
        <v>88129302</v>
      </c>
    </row>
    <row r="67" spans="1:16" x14ac:dyDescent="0.25">
      <c r="A67" s="235"/>
      <c r="B67" s="230"/>
      <c r="C67" s="240"/>
      <c r="D67" s="231"/>
      <c r="E67" s="237"/>
      <c r="F67" s="223"/>
      <c r="G67" s="412" t="s">
        <v>15</v>
      </c>
      <c r="H67" s="412"/>
      <c r="I67" s="239"/>
      <c r="J67" s="227">
        <f>SUM(H8:H63)</f>
        <v>0</v>
      </c>
    </row>
    <row r="68" spans="1:16" x14ac:dyDescent="0.25">
      <c r="A68" s="235"/>
      <c r="B68" s="230"/>
      <c r="C68" s="240"/>
      <c r="D68" s="231"/>
      <c r="E68" s="237"/>
      <c r="F68" s="223"/>
      <c r="G68" s="412" t="s">
        <v>16</v>
      </c>
      <c r="H68" s="412"/>
      <c r="I68" s="239"/>
      <c r="J68" s="227">
        <f>J66+J67</f>
        <v>88129302</v>
      </c>
    </row>
    <row r="69" spans="1:16" x14ac:dyDescent="0.25">
      <c r="A69" s="235"/>
      <c r="B69" s="230"/>
      <c r="C69" s="240"/>
      <c r="D69" s="231"/>
      <c r="E69" s="237"/>
      <c r="F69" s="234"/>
      <c r="G69" s="412" t="s">
        <v>5</v>
      </c>
      <c r="H69" s="412"/>
      <c r="I69" s="239"/>
      <c r="J69" s="227">
        <f>SUM(I8:I63)</f>
        <v>82357176</v>
      </c>
    </row>
    <row r="70" spans="1:16" x14ac:dyDescent="0.25">
      <c r="A70" s="235"/>
      <c r="B70" s="230"/>
      <c r="C70" s="240"/>
      <c r="D70" s="231"/>
      <c r="E70" s="237"/>
      <c r="F70" s="234"/>
      <c r="G70" s="412" t="s">
        <v>32</v>
      </c>
      <c r="H70" s="412"/>
      <c r="I70" s="240" t="str">
        <f>IF(J70&gt;0,"SALDO",IF(J70&lt;0,"PIUTANG",IF(J70=0,"LUNAS")))</f>
        <v>PIUTANG</v>
      </c>
      <c r="J70" s="227">
        <f>J69-J68</f>
        <v>-5772126</v>
      </c>
    </row>
    <row r="71" spans="1:16" x14ac:dyDescent="0.25">
      <c r="F71" s="219"/>
      <c r="G71" s="219"/>
      <c r="J71" s="219"/>
    </row>
    <row r="72" spans="1:16" x14ac:dyDescent="0.25">
      <c r="C72" s="219"/>
      <c r="D72" s="219"/>
      <c r="F72" s="219"/>
      <c r="G72" s="219"/>
      <c r="J72" s="219"/>
      <c r="M72" s="233"/>
      <c r="N72" s="233"/>
      <c r="O72" s="233"/>
      <c r="P72" s="233"/>
    </row>
    <row r="73" spans="1:16" x14ac:dyDescent="0.25">
      <c r="C73" s="219"/>
      <c r="D73" s="219"/>
      <c r="F73" s="219"/>
      <c r="G73" s="219"/>
      <c r="J73" s="219"/>
      <c r="L73" s="238"/>
      <c r="M73" s="233"/>
      <c r="N73" s="233"/>
      <c r="O73" s="233"/>
      <c r="P73" s="233"/>
    </row>
    <row r="74" spans="1:16" x14ac:dyDescent="0.25">
      <c r="C74" s="219"/>
      <c r="D74" s="219"/>
      <c r="F74" s="219"/>
      <c r="G74" s="219"/>
      <c r="J74" s="219"/>
      <c r="L74" s="238"/>
      <c r="M74" s="233"/>
      <c r="N74" s="233"/>
      <c r="O74" s="233"/>
      <c r="P74" s="233"/>
    </row>
    <row r="75" spans="1:16" x14ac:dyDescent="0.25">
      <c r="C75" s="219"/>
      <c r="D75" s="219"/>
      <c r="F75" s="219"/>
      <c r="G75" s="219"/>
      <c r="J75" s="219"/>
      <c r="L75" s="233"/>
      <c r="M75" s="233"/>
      <c r="N75" s="233"/>
      <c r="O75" s="233"/>
      <c r="P75" s="233"/>
    </row>
    <row r="76" spans="1:16" x14ac:dyDescent="0.25">
      <c r="C76" s="219"/>
      <c r="D76" s="219"/>
      <c r="L76" s="233"/>
      <c r="M76" s="233"/>
      <c r="N76" s="233"/>
      <c r="O76" s="233"/>
      <c r="P76" s="233"/>
    </row>
  </sheetData>
  <mergeCells count="15">
    <mergeCell ref="G70:H70"/>
    <mergeCell ref="G64:H64"/>
    <mergeCell ref="G65:H65"/>
    <mergeCell ref="G66:H66"/>
    <mergeCell ref="G67:H67"/>
    <mergeCell ref="G68:H68"/>
    <mergeCell ref="G69:H69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3" activePane="bottomLeft" state="frozen"/>
      <selection pane="bottomLeft" activeCell="H23" sqref="H2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185</v>
      </c>
      <c r="D1" s="218"/>
      <c r="E1" s="218"/>
      <c r="F1" s="406" t="s">
        <v>22</v>
      </c>
      <c r="G1" s="406"/>
      <c r="H1" s="406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06" t="s">
        <v>21</v>
      </c>
      <c r="G2" s="406"/>
      <c r="H2" s="406"/>
      <c r="I2" s="220">
        <f>J36*-1</f>
        <v>-823</v>
      </c>
      <c r="J2" s="218"/>
      <c r="L2" s="219">
        <f>SUM(G21:G22)</f>
        <v>188038</v>
      </c>
    </row>
    <row r="3" spans="1:13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  <c r="L3" s="219">
        <f>L1-L2</f>
        <v>741300</v>
      </c>
    </row>
    <row r="5" spans="1:13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3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21" t="s">
        <v>6</v>
      </c>
    </row>
    <row r="7" spans="1:13" x14ac:dyDescent="0.25">
      <c r="A7" s="443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8"/>
      <c r="I7" s="450"/>
      <c r="J7" s="422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0" x14ac:dyDescent="0.25">
      <c r="A28" s="235"/>
      <c r="B28" s="223" t="s">
        <v>11</v>
      </c>
      <c r="C28" s="232">
        <f>SUM(C8:C27)</f>
        <v>409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0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0" x14ac:dyDescent="0.25">
      <c r="A30" s="225"/>
      <c r="B30" s="226"/>
      <c r="C30" s="240"/>
      <c r="D30" s="236"/>
      <c r="E30" s="223"/>
      <c r="F30" s="234"/>
      <c r="G30" s="412" t="s">
        <v>12</v>
      </c>
      <c r="H30" s="412"/>
      <c r="I30" s="239"/>
      <c r="J30" s="227">
        <f>SUM(D8:D27)</f>
        <v>41280229</v>
      </c>
    </row>
    <row r="31" spans="1:10" x14ac:dyDescent="0.25">
      <c r="A31" s="235"/>
      <c r="B31" s="234"/>
      <c r="C31" s="240"/>
      <c r="D31" s="236"/>
      <c r="E31" s="223"/>
      <c r="F31" s="234"/>
      <c r="G31" s="412" t="s">
        <v>13</v>
      </c>
      <c r="H31" s="412"/>
      <c r="I31" s="239"/>
      <c r="J31" s="227">
        <f>SUM(G8:G27)</f>
        <v>8667052</v>
      </c>
    </row>
    <row r="32" spans="1:10" x14ac:dyDescent="0.25">
      <c r="A32" s="228"/>
      <c r="B32" s="237"/>
      <c r="C32" s="240"/>
      <c r="D32" s="236"/>
      <c r="E32" s="237"/>
      <c r="F32" s="234"/>
      <c r="G32" s="412" t="s">
        <v>14</v>
      </c>
      <c r="H32" s="412"/>
      <c r="I32" s="41"/>
      <c r="J32" s="229">
        <f>J30-J31</f>
        <v>32613177</v>
      </c>
    </row>
    <row r="33" spans="1:16" x14ac:dyDescent="0.25">
      <c r="A33" s="235"/>
      <c r="B33" s="230"/>
      <c r="C33" s="240"/>
      <c r="D33" s="231"/>
      <c r="E33" s="237"/>
      <c r="F33" s="223"/>
      <c r="G33" s="412" t="s">
        <v>15</v>
      </c>
      <c r="H33" s="412"/>
      <c r="I33" s="239"/>
      <c r="J33" s="227">
        <f>SUM(H8:H29)</f>
        <v>0</v>
      </c>
    </row>
    <row r="34" spans="1:16" x14ac:dyDescent="0.25">
      <c r="A34" s="235"/>
      <c r="B34" s="230"/>
      <c r="C34" s="240"/>
      <c r="D34" s="231"/>
      <c r="E34" s="237"/>
      <c r="F34" s="223"/>
      <c r="G34" s="412" t="s">
        <v>16</v>
      </c>
      <c r="H34" s="412"/>
      <c r="I34" s="239"/>
      <c r="J34" s="227">
        <f>J32+J33</f>
        <v>32613177</v>
      </c>
    </row>
    <row r="35" spans="1:16" x14ac:dyDescent="0.25">
      <c r="A35" s="235"/>
      <c r="B35" s="230"/>
      <c r="C35" s="240"/>
      <c r="D35" s="231"/>
      <c r="E35" s="237"/>
      <c r="F35" s="234"/>
      <c r="G35" s="412" t="s">
        <v>5</v>
      </c>
      <c r="H35" s="412"/>
      <c r="I35" s="239"/>
      <c r="J35" s="227">
        <f>SUM(I8:I29)</f>
        <v>32614000</v>
      </c>
    </row>
    <row r="36" spans="1:16" x14ac:dyDescent="0.25">
      <c r="A36" s="235"/>
      <c r="B36" s="230"/>
      <c r="C36" s="240"/>
      <c r="D36" s="231"/>
      <c r="E36" s="237"/>
      <c r="F36" s="234"/>
      <c r="G36" s="412" t="s">
        <v>32</v>
      </c>
      <c r="H36" s="412"/>
      <c r="I36" s="240" t="str">
        <f>IF(J36&gt;0,"SALDO",IF(J36&lt;0,"PIUTANG",IF(J36=0,"LUNAS")))</f>
        <v>SALDO</v>
      </c>
      <c r="J36" s="227">
        <f>J35-J34</f>
        <v>823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G36:H36"/>
    <mergeCell ref="G30:H30"/>
    <mergeCell ref="G31:H31"/>
    <mergeCell ref="G32:H32"/>
    <mergeCell ref="G33:H33"/>
    <mergeCell ref="G34:H34"/>
    <mergeCell ref="G35:H3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406" t="s">
        <v>22</v>
      </c>
      <c r="G1" s="406"/>
      <c r="H1" s="406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406" t="s">
        <v>21</v>
      </c>
      <c r="G2" s="406"/>
      <c r="H2" s="406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178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5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21" t="s">
        <v>6</v>
      </c>
    </row>
    <row r="7" spans="1:15" x14ac:dyDescent="0.25">
      <c r="A7" s="443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48"/>
      <c r="I7" s="450"/>
      <c r="J7" s="42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170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171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172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2" t="s">
        <v>12</v>
      </c>
      <c r="H46" s="412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2" t="s">
        <v>13</v>
      </c>
      <c r="H47" s="412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2" t="s">
        <v>14</v>
      </c>
      <c r="H48" s="412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2" t="s">
        <v>15</v>
      </c>
      <c r="H49" s="412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2" t="s">
        <v>16</v>
      </c>
      <c r="H50" s="412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2" t="s">
        <v>5</v>
      </c>
      <c r="H51" s="412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2" t="s">
        <v>32</v>
      </c>
      <c r="H52" s="412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406" t="s">
        <v>22</v>
      </c>
      <c r="G1" s="406"/>
      <c r="H1" s="406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06" t="s">
        <v>21</v>
      </c>
      <c r="G2" s="406"/>
      <c r="H2" s="406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6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21" t="s">
        <v>6</v>
      </c>
    </row>
    <row r="7" spans="1:16" x14ac:dyDescent="0.25">
      <c r="A7" s="443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8"/>
      <c r="I7" s="450"/>
      <c r="J7" s="42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149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2" t="s">
        <v>12</v>
      </c>
      <c r="H69" s="412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2" t="s">
        <v>13</v>
      </c>
      <c r="H70" s="412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2" t="s">
        <v>14</v>
      </c>
      <c r="H71" s="412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2" t="s">
        <v>15</v>
      </c>
      <c r="H72" s="412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2" t="s">
        <v>16</v>
      </c>
      <c r="H73" s="412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2" t="s">
        <v>5</v>
      </c>
      <c r="H74" s="412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2" t="s">
        <v>32</v>
      </c>
      <c r="H75" s="412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7" sqref="G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51" t="s">
        <v>21</v>
      </c>
      <c r="H1" s="451"/>
      <c r="I1" s="451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51" t="s">
        <v>108</v>
      </c>
      <c r="H2" s="451"/>
      <c r="I2" s="451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51" t="s">
        <v>109</v>
      </c>
      <c r="H3" s="451"/>
      <c r="I3" s="451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7" t="s">
        <v>4</v>
      </c>
      <c r="I6" s="449" t="s">
        <v>5</v>
      </c>
      <c r="J6" s="421" t="s">
        <v>6</v>
      </c>
    </row>
    <row r="7" spans="1:13" x14ac:dyDescent="0.25">
      <c r="A7" s="443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18"/>
      <c r="I7" s="450"/>
      <c r="J7" s="422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162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2" t="s">
        <v>12</v>
      </c>
      <c r="H44" s="412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2" t="s">
        <v>13</v>
      </c>
      <c r="H45" s="412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2" t="s">
        <v>14</v>
      </c>
      <c r="H46" s="412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2" t="s">
        <v>15</v>
      </c>
      <c r="H47" s="412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2" t="s">
        <v>16</v>
      </c>
      <c r="H48" s="412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2" t="s">
        <v>5</v>
      </c>
      <c r="H49" s="412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2" t="s">
        <v>32</v>
      </c>
      <c r="H50" s="412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406" t="s">
        <v>22</v>
      </c>
      <c r="G1" s="406"/>
      <c r="H1" s="406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406" t="s">
        <v>21</v>
      </c>
      <c r="G2" s="406"/>
      <c r="H2" s="406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179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0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7" t="s">
        <v>4</v>
      </c>
      <c r="I6" s="449" t="s">
        <v>5</v>
      </c>
      <c r="J6" s="421" t="s">
        <v>6</v>
      </c>
    </row>
    <row r="7" spans="1:10" x14ac:dyDescent="0.25">
      <c r="A7" s="443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18"/>
      <c r="I7" s="450"/>
      <c r="J7" s="422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173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174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2" t="s">
        <v>12</v>
      </c>
      <c r="H49" s="412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2" t="s">
        <v>13</v>
      </c>
      <c r="H50" s="412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2" t="s">
        <v>14</v>
      </c>
      <c r="H51" s="412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2" t="s">
        <v>15</v>
      </c>
      <c r="H52" s="412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2" t="s">
        <v>16</v>
      </c>
      <c r="H53" s="412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2" t="s">
        <v>5</v>
      </c>
      <c r="H54" s="412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2" t="s">
        <v>32</v>
      </c>
      <c r="H55" s="412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8"/>
  <sheetViews>
    <sheetView tabSelected="1" zoomScale="90" zoomScaleNormal="90" workbookViewId="0">
      <pane ySplit="4" topLeftCell="A11" activePane="bottomLeft" state="frozen"/>
      <selection pane="bottomLeft" activeCell="B22" sqref="B22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52" t="s">
        <v>49</v>
      </c>
      <c r="B1" s="452"/>
      <c r="C1" s="452"/>
    </row>
    <row r="2" spans="1:5" ht="15" customHeight="1" x14ac:dyDescent="0.25">
      <c r="A2" s="452"/>
      <c r="B2" s="452"/>
      <c r="C2" s="452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43402</v>
      </c>
      <c r="C5" s="281">
        <f>'Taufik ST'!I2</f>
        <v>2476075</v>
      </c>
      <c r="E5" s="289" t="s">
        <v>151</v>
      </c>
    </row>
    <row r="6" spans="1:5" s="267" customFormat="1" ht="18.75" customHeight="1" x14ac:dyDescent="0.25">
      <c r="A6" s="185" t="s">
        <v>64</v>
      </c>
      <c r="B6" s="184">
        <v>43395</v>
      </c>
      <c r="C6" s="281">
        <f>'Indra Fashion'!I2</f>
        <v>666839</v>
      </c>
      <c r="E6" s="289" t="s">
        <v>152</v>
      </c>
    </row>
    <row r="7" spans="1:5" s="267" customFormat="1" ht="18.75" customHeight="1" x14ac:dyDescent="0.25">
      <c r="A7" s="185" t="s">
        <v>65</v>
      </c>
      <c r="B7" s="184" t="s">
        <v>40</v>
      </c>
      <c r="C7" s="281">
        <v>0</v>
      </c>
      <c r="E7" s="289" t="s">
        <v>150</v>
      </c>
    </row>
    <row r="8" spans="1:5" s="267" customFormat="1" ht="18.75" customHeight="1" x14ac:dyDescent="0.25">
      <c r="A8" s="185" t="s">
        <v>51</v>
      </c>
      <c r="B8" s="184">
        <v>43411</v>
      </c>
      <c r="C8" s="281">
        <f>Bandros!I2</f>
        <v>3770464</v>
      </c>
      <c r="E8" s="289" t="s">
        <v>153</v>
      </c>
    </row>
    <row r="9" spans="1:5" s="267" customFormat="1" ht="18.75" customHeight="1" x14ac:dyDescent="0.25">
      <c r="A9" s="185" t="s">
        <v>183</v>
      </c>
      <c r="B9" s="184">
        <v>43400</v>
      </c>
      <c r="C9" s="281">
        <f>Bentang!I2</f>
        <v>5772126</v>
      </c>
      <c r="E9" s="289" t="s">
        <v>184</v>
      </c>
    </row>
    <row r="10" spans="1:5" s="267" customFormat="1" ht="18.75" customHeight="1" x14ac:dyDescent="0.25">
      <c r="A10" s="185" t="s">
        <v>186</v>
      </c>
      <c r="B10" s="184" t="s">
        <v>40</v>
      </c>
      <c r="C10" s="281">
        <v>0</v>
      </c>
      <c r="E10" s="289" t="s">
        <v>189</v>
      </c>
    </row>
    <row r="11" spans="1:5" s="267" customFormat="1" ht="18.75" customHeight="1" x14ac:dyDescent="0.25">
      <c r="A11" s="185" t="s">
        <v>188</v>
      </c>
      <c r="B11" s="184">
        <f>ESP!A319</f>
        <v>43407</v>
      </c>
      <c r="C11" s="281">
        <f>ESP!I2</f>
        <v>5328564</v>
      </c>
      <c r="E11" s="289"/>
    </row>
    <row r="12" spans="1:5" s="267" customFormat="1" ht="18.75" customHeight="1" x14ac:dyDescent="0.25">
      <c r="A12" s="185" t="s">
        <v>203</v>
      </c>
      <c r="B12" s="184">
        <v>43404</v>
      </c>
      <c r="C12" s="281">
        <f>Yuan!I2</f>
        <v>2524639</v>
      </c>
      <c r="E12" s="289" t="s">
        <v>189</v>
      </c>
    </row>
    <row r="13" spans="1:5" s="267" customFormat="1" ht="18.75" customHeight="1" x14ac:dyDescent="0.25">
      <c r="A13" s="185" t="s">
        <v>52</v>
      </c>
      <c r="B13" s="184">
        <f>Yanyan!A75</f>
        <v>43405</v>
      </c>
      <c r="C13" s="281">
        <f>Yanyan!I2</f>
        <v>730100</v>
      </c>
      <c r="E13" s="289" t="s">
        <v>155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156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156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154</v>
      </c>
    </row>
    <row r="17" spans="1:5" s="267" customFormat="1" ht="18.75" customHeight="1" x14ac:dyDescent="0.25">
      <c r="A17" s="185" t="s">
        <v>74</v>
      </c>
      <c r="B17" s="184">
        <f>Bambang!A43</f>
        <v>42876</v>
      </c>
      <c r="C17" s="281">
        <f>Bambang!I2</f>
        <v>258363.5</v>
      </c>
      <c r="E17" s="289" t="s">
        <v>157</v>
      </c>
    </row>
    <row r="18" spans="1:5" s="267" customFormat="1" ht="18.75" customHeight="1" x14ac:dyDescent="0.25">
      <c r="A18" s="185" t="s">
        <v>75</v>
      </c>
      <c r="B18" s="184">
        <v>43405</v>
      </c>
      <c r="C18" s="281">
        <f>Agus!I2</f>
        <v>2151975</v>
      </c>
      <c r="E18" s="289" t="s">
        <v>156</v>
      </c>
    </row>
    <row r="19" spans="1:5" s="267" customFormat="1" ht="18.75" customHeight="1" x14ac:dyDescent="0.25">
      <c r="A19" s="185" t="s">
        <v>87</v>
      </c>
      <c r="B19" s="184">
        <f>Anip!A184</f>
        <v>43402</v>
      </c>
      <c r="C19" s="281">
        <f>Anip!I2</f>
        <v>701352</v>
      </c>
      <c r="E19" s="289" t="s">
        <v>158</v>
      </c>
    </row>
    <row r="20" spans="1:5" s="267" customFormat="1" ht="18.75" customHeight="1" x14ac:dyDescent="0.25">
      <c r="A20" s="185" t="s">
        <v>200</v>
      </c>
      <c r="B20" s="184" t="s">
        <v>40</v>
      </c>
      <c r="C20" s="281">
        <v>0</v>
      </c>
      <c r="E20" s="288"/>
    </row>
    <row r="21" spans="1:5" s="267" customFormat="1" ht="18.75" customHeight="1" x14ac:dyDescent="0.25">
      <c r="A21" s="185" t="s">
        <v>214</v>
      </c>
      <c r="B21" s="184">
        <f>'Sale ESP'!A68</f>
        <v>43407</v>
      </c>
      <c r="C21" s="281">
        <f>'Sale ESP'!I2</f>
        <v>912945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55" t="s">
        <v>11</v>
      </c>
      <c r="B23" s="456"/>
      <c r="C23" s="453">
        <f>SUM(C5:C22)</f>
        <v>34909231.5</v>
      </c>
    </row>
    <row r="24" spans="1:5" s="267" customFormat="1" ht="15" customHeight="1" x14ac:dyDescent="0.25">
      <c r="A24" s="457"/>
      <c r="B24" s="458"/>
      <c r="C24" s="454"/>
    </row>
    <row r="28" spans="1:5" x14ac:dyDescent="0.25">
      <c r="C28" s="405">
        <f>C14+C15+C16+C17</f>
        <v>9874152.5</v>
      </c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5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3" t="s">
        <v>22</v>
      </c>
      <c r="G1" s="423"/>
      <c r="H1" s="423"/>
      <c r="I1" s="326" t="s">
        <v>27</v>
      </c>
      <c r="J1" s="324"/>
      <c r="L1" s="327">
        <f>SUM(D7:D36)</f>
        <v>8780632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3" t="s">
        <v>21</v>
      </c>
      <c r="G2" s="423"/>
      <c r="H2" s="423"/>
      <c r="I2" s="326">
        <f>J653*-1</f>
        <v>8301044</v>
      </c>
      <c r="J2" s="324"/>
      <c r="L2" s="327">
        <f>SUM(G7:G37)</f>
        <v>479588</v>
      </c>
      <c r="O2" s="233" t="s">
        <v>198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24"/>
      <c r="B4" s="425"/>
      <c r="C4" s="425"/>
      <c r="D4" s="425"/>
      <c r="E4" s="425"/>
      <c r="F4" s="425"/>
      <c r="G4" s="425"/>
      <c r="H4" s="425"/>
      <c r="I4" s="425"/>
      <c r="J4" s="426"/>
    </row>
    <row r="5" spans="1:16" x14ac:dyDescent="0.25">
      <c r="A5" s="427" t="s">
        <v>2</v>
      </c>
      <c r="B5" s="429" t="s">
        <v>3</v>
      </c>
      <c r="C5" s="430"/>
      <c r="D5" s="430"/>
      <c r="E5" s="430"/>
      <c r="F5" s="430"/>
      <c r="G5" s="431"/>
      <c r="H5" s="432" t="s">
        <v>4</v>
      </c>
      <c r="I5" s="434" t="s">
        <v>5</v>
      </c>
      <c r="J5" s="436" t="s">
        <v>6</v>
      </c>
    </row>
    <row r="6" spans="1:16" x14ac:dyDescent="0.25">
      <c r="A6" s="428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3"/>
      <c r="I6" s="435"/>
      <c r="J6" s="437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39" t="s">
        <v>12</v>
      </c>
      <c r="H647" s="439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38" t="s">
        <v>13</v>
      </c>
      <c r="H648" s="438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38" t="s">
        <v>14</v>
      </c>
      <c r="H649" s="438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38" t="s">
        <v>15</v>
      </c>
      <c r="H650" s="438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38" t="s">
        <v>16</v>
      </c>
      <c r="H651" s="438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38" t="s">
        <v>5</v>
      </c>
      <c r="H652" s="438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38" t="s">
        <v>32</v>
      </c>
      <c r="H653" s="438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406" t="s">
        <v>22</v>
      </c>
      <c r="G1" s="406"/>
      <c r="H1" s="406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06" t="s">
        <v>21</v>
      </c>
      <c r="G2" s="406"/>
      <c r="H2" s="406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165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2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7" t="s">
        <v>4</v>
      </c>
      <c r="I6" s="449" t="s">
        <v>5</v>
      </c>
      <c r="J6" s="421" t="s">
        <v>6</v>
      </c>
    </row>
    <row r="7" spans="1:12" x14ac:dyDescent="0.25">
      <c r="A7" s="443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18"/>
      <c r="I7" s="450"/>
      <c r="J7" s="42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2" t="s">
        <v>12</v>
      </c>
      <c r="H120" s="412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2" t="s">
        <v>13</v>
      </c>
      <c r="H121" s="412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2" t="s">
        <v>14</v>
      </c>
      <c r="H122" s="412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2" t="s">
        <v>15</v>
      </c>
      <c r="H123" s="412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2" t="s">
        <v>16</v>
      </c>
      <c r="H124" s="412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2" t="s">
        <v>5</v>
      </c>
      <c r="H125" s="412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2" t="s">
        <v>32</v>
      </c>
      <c r="H126" s="412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60" t="s">
        <v>22</v>
      </c>
      <c r="G1" s="460"/>
      <c r="H1" s="460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60" t="s">
        <v>21</v>
      </c>
      <c r="G2" s="460"/>
      <c r="H2" s="460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176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1"/>
      <c r="B5" s="461"/>
      <c r="C5" s="461"/>
      <c r="D5" s="461"/>
      <c r="E5" s="461"/>
      <c r="F5" s="461"/>
      <c r="G5" s="461"/>
      <c r="H5" s="461"/>
      <c r="I5" s="461"/>
      <c r="J5" s="461"/>
    </row>
    <row r="6" spans="1:13" x14ac:dyDescent="0.25">
      <c r="A6" s="462" t="s">
        <v>2</v>
      </c>
      <c r="B6" s="463" t="s">
        <v>3</v>
      </c>
      <c r="C6" s="463"/>
      <c r="D6" s="463"/>
      <c r="E6" s="463"/>
      <c r="F6" s="463"/>
      <c r="G6" s="463"/>
      <c r="H6" s="464" t="s">
        <v>4</v>
      </c>
      <c r="I6" s="466" t="s">
        <v>5</v>
      </c>
      <c r="J6" s="467" t="s">
        <v>6</v>
      </c>
    </row>
    <row r="7" spans="1:13" x14ac:dyDescent="0.25">
      <c r="A7" s="462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65"/>
      <c r="I7" s="466"/>
      <c r="J7" s="467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148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59" t="s">
        <v>12</v>
      </c>
      <c r="H89" s="459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59" t="s">
        <v>13</v>
      </c>
      <c r="H90" s="459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59" t="s">
        <v>14</v>
      </c>
      <c r="H91" s="459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59" t="s">
        <v>15</v>
      </c>
      <c r="H92" s="459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59" t="s">
        <v>16</v>
      </c>
      <c r="H93" s="459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59" t="s">
        <v>5</v>
      </c>
      <c r="H94" s="459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59" t="s">
        <v>32</v>
      </c>
      <c r="H95" s="459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163</v>
      </c>
      <c r="D1" s="20"/>
      <c r="E1" s="20"/>
      <c r="F1" s="406" t="s">
        <v>22</v>
      </c>
      <c r="G1" s="406"/>
      <c r="H1" s="406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06" t="s">
        <v>21</v>
      </c>
      <c r="G2" s="406"/>
      <c r="H2" s="40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0"/>
      <c r="B4" s="440"/>
      <c r="C4" s="440"/>
      <c r="D4" s="440"/>
      <c r="E4" s="440"/>
      <c r="F4" s="440"/>
      <c r="G4" s="440"/>
      <c r="H4" s="440"/>
      <c r="I4" s="440"/>
      <c r="J4" s="441"/>
    </row>
    <row r="5" spans="1:15" x14ac:dyDescent="0.25">
      <c r="A5" s="442" t="s">
        <v>2</v>
      </c>
      <c r="B5" s="444" t="s">
        <v>3</v>
      </c>
      <c r="C5" s="445"/>
      <c r="D5" s="445"/>
      <c r="E5" s="445"/>
      <c r="F5" s="445"/>
      <c r="G5" s="446"/>
      <c r="H5" s="447" t="s">
        <v>4</v>
      </c>
      <c r="I5" s="449" t="s">
        <v>5</v>
      </c>
      <c r="J5" s="421" t="s">
        <v>6</v>
      </c>
    </row>
    <row r="6" spans="1:15" x14ac:dyDescent="0.25">
      <c r="A6" s="443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48"/>
      <c r="I6" s="450"/>
      <c r="J6" s="422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164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169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2" t="s">
        <v>12</v>
      </c>
      <c r="H121" s="412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2" t="s">
        <v>13</v>
      </c>
      <c r="H122" s="412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2" t="s">
        <v>14</v>
      </c>
      <c r="H123" s="412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2" t="s">
        <v>15</v>
      </c>
      <c r="H124" s="412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2" t="s">
        <v>16</v>
      </c>
      <c r="H125" s="412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2" t="s">
        <v>5</v>
      </c>
      <c r="H126" s="412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2" t="s">
        <v>32</v>
      </c>
      <c r="H127" s="412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406" t="s">
        <v>22</v>
      </c>
      <c r="G1" s="406"/>
      <c r="H1" s="406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406" t="s">
        <v>21</v>
      </c>
      <c r="G2" s="406"/>
      <c r="H2" s="406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407"/>
      <c r="B4" s="407"/>
      <c r="C4" s="407"/>
      <c r="D4" s="407"/>
      <c r="E4" s="407"/>
      <c r="F4" s="407"/>
      <c r="G4" s="407"/>
      <c r="H4" s="407"/>
      <c r="I4" s="407"/>
      <c r="J4" s="407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408" t="s">
        <v>2</v>
      </c>
      <c r="B5" s="409" t="s">
        <v>3</v>
      </c>
      <c r="C5" s="409"/>
      <c r="D5" s="409"/>
      <c r="E5" s="409"/>
      <c r="F5" s="409"/>
      <c r="G5" s="409"/>
      <c r="H5" s="409" t="s">
        <v>4</v>
      </c>
      <c r="I5" s="468" t="s">
        <v>5</v>
      </c>
      <c r="J5" s="411" t="s">
        <v>6</v>
      </c>
      <c r="L5" s="37"/>
      <c r="M5" s="37"/>
      <c r="N5" s="37"/>
      <c r="O5" s="37"/>
      <c r="P5" s="37"/>
      <c r="Q5" s="37"/>
    </row>
    <row r="6" spans="1:17" x14ac:dyDescent="0.25">
      <c r="A6" s="40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9"/>
      <c r="I6" s="468"/>
      <c r="J6" s="411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412" t="s">
        <v>12</v>
      </c>
      <c r="H31" s="412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412" t="s">
        <v>13</v>
      </c>
      <c r="H32" s="412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412" t="s">
        <v>14</v>
      </c>
      <c r="H33" s="412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412" t="s">
        <v>15</v>
      </c>
      <c r="H34" s="412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412" t="s">
        <v>16</v>
      </c>
      <c r="H35" s="412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412" t="s">
        <v>5</v>
      </c>
      <c r="H36" s="412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412" t="s">
        <v>32</v>
      </c>
      <c r="H37" s="412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406" t="s">
        <v>22</v>
      </c>
      <c r="G1" s="406"/>
      <c r="H1" s="40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06" t="s">
        <v>21</v>
      </c>
      <c r="G2" s="406"/>
      <c r="H2" s="406"/>
      <c r="I2" s="38">
        <f>J59*-1</f>
        <v>-34807202</v>
      </c>
      <c r="J2" s="20"/>
    </row>
    <row r="4" spans="1:10" ht="19.5" x14ac:dyDescent="0.25">
      <c r="A4" s="440"/>
      <c r="B4" s="440"/>
      <c r="C4" s="440"/>
      <c r="D4" s="440"/>
      <c r="E4" s="440"/>
      <c r="F4" s="440"/>
      <c r="G4" s="440"/>
      <c r="H4" s="440"/>
      <c r="I4" s="440"/>
      <c r="J4" s="441"/>
    </row>
    <row r="5" spans="1:10" x14ac:dyDescent="0.25">
      <c r="A5" s="442" t="s">
        <v>2</v>
      </c>
      <c r="B5" s="444" t="s">
        <v>3</v>
      </c>
      <c r="C5" s="445"/>
      <c r="D5" s="445"/>
      <c r="E5" s="445"/>
      <c r="F5" s="445"/>
      <c r="G5" s="446"/>
      <c r="H5" s="447" t="s">
        <v>4</v>
      </c>
      <c r="I5" s="449" t="s">
        <v>5</v>
      </c>
      <c r="J5" s="421" t="s">
        <v>6</v>
      </c>
    </row>
    <row r="6" spans="1:10" x14ac:dyDescent="0.25">
      <c r="A6" s="443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48"/>
      <c r="I6" s="450"/>
      <c r="J6" s="42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69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0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69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0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69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0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69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0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69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0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69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0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69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0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69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0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69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0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69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0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2" t="s">
        <v>12</v>
      </c>
      <c r="H53" s="412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2" t="s">
        <v>13</v>
      </c>
      <c r="H54" s="412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2" t="s">
        <v>14</v>
      </c>
      <c r="H55" s="412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2" t="s">
        <v>15</v>
      </c>
      <c r="H56" s="412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2" t="s">
        <v>16</v>
      </c>
      <c r="H57" s="412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2" t="s">
        <v>5</v>
      </c>
      <c r="H58" s="412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2" t="s">
        <v>32</v>
      </c>
      <c r="H59" s="412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406" t="s">
        <v>22</v>
      </c>
      <c r="G1" s="406"/>
      <c r="H1" s="406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406" t="s">
        <v>21</v>
      </c>
      <c r="G2" s="406"/>
      <c r="H2" s="406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  <c r="L5" s="238"/>
    </row>
    <row r="6" spans="1:12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21" t="s">
        <v>6</v>
      </c>
      <c r="L6" s="238"/>
    </row>
    <row r="7" spans="1:12" x14ac:dyDescent="0.25">
      <c r="A7" s="443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48"/>
      <c r="I7" s="450"/>
      <c r="J7" s="422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2" t="s">
        <v>12</v>
      </c>
      <c r="H53" s="412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2" t="s">
        <v>13</v>
      </c>
      <c r="H54" s="412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2" t="s">
        <v>14</v>
      </c>
      <c r="H55" s="412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2" t="s">
        <v>15</v>
      </c>
      <c r="H56" s="412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2" t="s">
        <v>16</v>
      </c>
      <c r="H57" s="412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2" t="s">
        <v>5</v>
      </c>
      <c r="H58" s="412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2" t="s">
        <v>32</v>
      </c>
      <c r="H59" s="412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159</v>
      </c>
      <c r="D1" s="218"/>
      <c r="E1" s="218"/>
      <c r="F1" s="406" t="s">
        <v>22</v>
      </c>
      <c r="G1" s="406"/>
      <c r="H1" s="40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6" t="s">
        <v>21</v>
      </c>
      <c r="G2" s="406"/>
      <c r="H2" s="40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7"/>
      <c r="B5" s="407"/>
      <c r="C5" s="407"/>
      <c r="D5" s="407"/>
      <c r="E5" s="407"/>
      <c r="F5" s="407"/>
      <c r="G5" s="407"/>
      <c r="H5" s="407"/>
      <c r="I5" s="407"/>
      <c r="J5" s="40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8" t="s">
        <v>2</v>
      </c>
      <c r="B6" s="409" t="s">
        <v>3</v>
      </c>
      <c r="C6" s="409"/>
      <c r="D6" s="409"/>
      <c r="E6" s="409"/>
      <c r="F6" s="409"/>
      <c r="G6" s="409"/>
      <c r="H6" s="409" t="s">
        <v>4</v>
      </c>
      <c r="I6" s="468" t="s">
        <v>5</v>
      </c>
      <c r="J6" s="411" t="s">
        <v>6</v>
      </c>
      <c r="L6" s="219"/>
      <c r="M6" s="219"/>
      <c r="N6" s="219"/>
      <c r="O6" s="219"/>
      <c r="P6" s="219"/>
      <c r="Q6" s="219"/>
    </row>
    <row r="7" spans="1:17" x14ac:dyDescent="0.25">
      <c r="A7" s="408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09"/>
      <c r="I7" s="468"/>
      <c r="J7" s="411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160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2" t="s">
        <v>12</v>
      </c>
      <c r="H32" s="412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2" t="s">
        <v>13</v>
      </c>
      <c r="H33" s="412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2" t="s">
        <v>14</v>
      </c>
      <c r="H34" s="412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2" t="s">
        <v>15</v>
      </c>
      <c r="H35" s="412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2" t="s">
        <v>16</v>
      </c>
      <c r="H36" s="412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2" t="s">
        <v>5</v>
      </c>
      <c r="H37" s="412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2" t="s">
        <v>32</v>
      </c>
      <c r="H38" s="412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406" t="s">
        <v>22</v>
      </c>
      <c r="G1" s="406"/>
      <c r="H1" s="406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07" t="s">
        <v>62</v>
      </c>
      <c r="B5" s="407"/>
      <c r="C5" s="407"/>
      <c r="D5" s="407"/>
      <c r="E5" s="407"/>
      <c r="F5" s="407"/>
      <c r="G5" s="407"/>
      <c r="H5" s="407"/>
      <c r="I5" s="407"/>
      <c r="J5" s="407"/>
    </row>
    <row r="6" spans="1:19" x14ac:dyDescent="0.25">
      <c r="A6" s="413" t="s">
        <v>2</v>
      </c>
      <c r="B6" s="409" t="s">
        <v>3</v>
      </c>
      <c r="C6" s="409"/>
      <c r="D6" s="409"/>
      <c r="E6" s="409"/>
      <c r="F6" s="409"/>
      <c r="G6" s="409"/>
      <c r="H6" s="409" t="s">
        <v>4</v>
      </c>
      <c r="I6" s="410" t="s">
        <v>5</v>
      </c>
      <c r="J6" s="411" t="s">
        <v>6</v>
      </c>
    </row>
    <row r="7" spans="1:19" x14ac:dyDescent="0.25">
      <c r="A7" s="41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9"/>
      <c r="I7" s="410"/>
      <c r="J7" s="411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2" t="s">
        <v>12</v>
      </c>
      <c r="H32" s="412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2" t="s">
        <v>13</v>
      </c>
      <c r="H33" s="412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2" t="s">
        <v>14</v>
      </c>
      <c r="H34" s="412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2" t="s">
        <v>15</v>
      </c>
      <c r="H35" s="412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2" t="s">
        <v>16</v>
      </c>
      <c r="H36" s="412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2" t="s">
        <v>5</v>
      </c>
      <c r="H37" s="412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2" t="s">
        <v>32</v>
      </c>
      <c r="H38" s="412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406" t="s">
        <v>22</v>
      </c>
      <c r="G1" s="406"/>
      <c r="H1" s="406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406" t="s">
        <v>21</v>
      </c>
      <c r="G2" s="406"/>
      <c r="H2" s="406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3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7" t="s">
        <v>4</v>
      </c>
      <c r="I6" s="449" t="s">
        <v>5</v>
      </c>
      <c r="J6" s="421" t="s">
        <v>6</v>
      </c>
    </row>
    <row r="7" spans="1:13" x14ac:dyDescent="0.25">
      <c r="A7" s="443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18"/>
      <c r="I7" s="450"/>
      <c r="J7" s="42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160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160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160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160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160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160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160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160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160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160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160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160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160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166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166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166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167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2" t="s">
        <v>12</v>
      </c>
      <c r="H73" s="412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2" t="s">
        <v>13</v>
      </c>
      <c r="H74" s="412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2" t="s">
        <v>14</v>
      </c>
      <c r="H75" s="412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2" t="s">
        <v>15</v>
      </c>
      <c r="H76" s="412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2" t="s">
        <v>16</v>
      </c>
      <c r="H77" s="412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2" t="s">
        <v>5</v>
      </c>
      <c r="H78" s="412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2" t="s">
        <v>32</v>
      </c>
      <c r="H79" s="412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406" t="s">
        <v>119</v>
      </c>
      <c r="G2" s="406"/>
      <c r="H2" s="406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407"/>
      <c r="B5" s="407"/>
      <c r="C5" s="407"/>
      <c r="D5" s="407"/>
      <c r="E5" s="407"/>
      <c r="F5" s="407"/>
      <c r="G5" s="407"/>
      <c r="H5" s="407"/>
      <c r="I5" s="407"/>
      <c r="J5" s="407"/>
      <c r="L5" s="18"/>
      <c r="N5" s="18"/>
      <c r="O5" s="37"/>
    </row>
    <row r="6" spans="1:15" x14ac:dyDescent="0.25">
      <c r="A6" s="408" t="s">
        <v>2</v>
      </c>
      <c r="B6" s="409" t="s">
        <v>3</v>
      </c>
      <c r="C6" s="409"/>
      <c r="D6" s="409"/>
      <c r="E6" s="409"/>
      <c r="F6" s="409"/>
      <c r="G6" s="409"/>
      <c r="H6" s="471" t="s">
        <v>4</v>
      </c>
      <c r="I6" s="473" t="s">
        <v>5</v>
      </c>
      <c r="J6" s="474" t="s">
        <v>6</v>
      </c>
      <c r="L6" s="18"/>
      <c r="N6" s="18"/>
      <c r="O6" s="37"/>
    </row>
    <row r="7" spans="1:15" x14ac:dyDescent="0.25">
      <c r="A7" s="40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72"/>
      <c r="I7" s="473"/>
      <c r="J7" s="474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5" t="s">
        <v>12</v>
      </c>
      <c r="H19" s="475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5" t="s">
        <v>13</v>
      </c>
      <c r="H20" s="475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5" t="s">
        <v>14</v>
      </c>
      <c r="H21" s="475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5" t="s">
        <v>15</v>
      </c>
      <c r="H22" s="475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5" t="s">
        <v>16</v>
      </c>
      <c r="H23" s="475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5" t="s">
        <v>5</v>
      </c>
      <c r="H24" s="475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5" t="s">
        <v>32</v>
      </c>
      <c r="H25" s="475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406" t="s">
        <v>22</v>
      </c>
      <c r="G1" s="406"/>
      <c r="H1" s="406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06" t="s">
        <v>21</v>
      </c>
      <c r="G2" s="406"/>
      <c r="H2" s="406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5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21" t="s">
        <v>6</v>
      </c>
    </row>
    <row r="7" spans="1:15" x14ac:dyDescent="0.25">
      <c r="A7" s="443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8"/>
      <c r="I7" s="450"/>
      <c r="J7" s="42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161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2" t="s">
        <v>12</v>
      </c>
      <c r="H53" s="412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2" t="s">
        <v>13</v>
      </c>
      <c r="H54" s="412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2" t="s">
        <v>14</v>
      </c>
      <c r="H55" s="412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2" t="s">
        <v>15</v>
      </c>
      <c r="H56" s="412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2" t="s">
        <v>16</v>
      </c>
      <c r="H57" s="412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2" t="s">
        <v>5</v>
      </c>
      <c r="H58" s="412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2" t="s">
        <v>32</v>
      </c>
      <c r="H59" s="412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406" t="s">
        <v>22</v>
      </c>
      <c r="G1" s="406"/>
      <c r="H1" s="40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0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7" t="s">
        <v>4</v>
      </c>
      <c r="I6" s="449" t="s">
        <v>5</v>
      </c>
      <c r="J6" s="421" t="s">
        <v>6</v>
      </c>
    </row>
    <row r="7" spans="1:10" x14ac:dyDescent="0.25">
      <c r="A7" s="443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18"/>
      <c r="I7" s="450"/>
      <c r="J7" s="422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2" t="s">
        <v>12</v>
      </c>
      <c r="H35" s="412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2" t="s">
        <v>13</v>
      </c>
      <c r="H36" s="412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2" t="s">
        <v>14</v>
      </c>
      <c r="H37" s="412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2" t="s">
        <v>15</v>
      </c>
      <c r="H38" s="412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2" t="s">
        <v>16</v>
      </c>
      <c r="H39" s="412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2" t="s">
        <v>5</v>
      </c>
      <c r="H40" s="412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2" t="s">
        <v>32</v>
      </c>
      <c r="H41" s="412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406" t="s">
        <v>22</v>
      </c>
      <c r="G1" s="406"/>
      <c r="H1" s="406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406" t="s">
        <v>21</v>
      </c>
      <c r="G2" s="406"/>
      <c r="H2" s="406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0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7" t="s">
        <v>4</v>
      </c>
      <c r="I6" s="449" t="s">
        <v>5</v>
      </c>
      <c r="J6" s="421" t="s">
        <v>6</v>
      </c>
    </row>
    <row r="7" spans="1:10" x14ac:dyDescent="0.25">
      <c r="A7" s="443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18"/>
      <c r="I7" s="450"/>
      <c r="J7" s="422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2" t="s">
        <v>12</v>
      </c>
      <c r="H35" s="412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2" t="s">
        <v>13</v>
      </c>
      <c r="H36" s="412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2" t="s">
        <v>14</v>
      </c>
      <c r="H37" s="412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2" t="s">
        <v>15</v>
      </c>
      <c r="H38" s="412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2" t="s">
        <v>16</v>
      </c>
      <c r="H39" s="412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2" t="s">
        <v>5</v>
      </c>
      <c r="H40" s="412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2" t="s">
        <v>32</v>
      </c>
      <c r="H41" s="412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406" t="s">
        <v>22</v>
      </c>
      <c r="G1" s="406"/>
      <c r="H1" s="406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406" t="s">
        <v>21</v>
      </c>
      <c r="G2" s="406"/>
      <c r="H2" s="406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7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7" t="s">
        <v>4</v>
      </c>
      <c r="I6" s="449" t="s">
        <v>5</v>
      </c>
      <c r="J6" s="421" t="s">
        <v>6</v>
      </c>
    </row>
    <row r="7" spans="1:17" x14ac:dyDescent="0.25">
      <c r="A7" s="443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18"/>
      <c r="I7" s="450"/>
      <c r="J7" s="422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2" t="s">
        <v>12</v>
      </c>
      <c r="H35" s="412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2" t="s">
        <v>13</v>
      </c>
      <c r="H36" s="412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2" t="s">
        <v>14</v>
      </c>
      <c r="H37" s="412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2" t="s">
        <v>15</v>
      </c>
      <c r="H38" s="41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2" t="s">
        <v>16</v>
      </c>
      <c r="H39" s="412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2" t="s">
        <v>5</v>
      </c>
      <c r="H40" s="412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2" t="s">
        <v>32</v>
      </c>
      <c r="H41" s="412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406" t="s">
        <v>22</v>
      </c>
      <c r="G1" s="406"/>
      <c r="H1" s="406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406" t="s">
        <v>21</v>
      </c>
      <c r="G2" s="406"/>
      <c r="H2" s="406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0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7" t="s">
        <v>4</v>
      </c>
      <c r="I6" s="449" t="s">
        <v>5</v>
      </c>
      <c r="J6" s="421" t="s">
        <v>6</v>
      </c>
    </row>
    <row r="7" spans="1:10" x14ac:dyDescent="0.25">
      <c r="A7" s="443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18"/>
      <c r="I7" s="450"/>
      <c r="J7" s="422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2" t="s">
        <v>12</v>
      </c>
      <c r="H35" s="412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2" t="s">
        <v>13</v>
      </c>
      <c r="H36" s="412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2" t="s">
        <v>14</v>
      </c>
      <c r="H37" s="412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2" t="s">
        <v>15</v>
      </c>
      <c r="H38" s="412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2" t="s">
        <v>16</v>
      </c>
      <c r="H39" s="412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2" t="s">
        <v>5</v>
      </c>
      <c r="H40" s="412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2" t="s">
        <v>32</v>
      </c>
      <c r="H41" s="412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406" t="s">
        <v>22</v>
      </c>
      <c r="G1" s="406"/>
      <c r="H1" s="406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406" t="s">
        <v>21</v>
      </c>
      <c r="G2" s="406"/>
      <c r="H2" s="406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0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7" t="s">
        <v>4</v>
      </c>
      <c r="I6" s="449" t="s">
        <v>5</v>
      </c>
      <c r="J6" s="421" t="s">
        <v>6</v>
      </c>
    </row>
    <row r="7" spans="1:10" x14ac:dyDescent="0.25">
      <c r="A7" s="443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18"/>
      <c r="I7" s="450"/>
      <c r="J7" s="422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2" t="s">
        <v>12</v>
      </c>
      <c r="H35" s="412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2" t="s">
        <v>13</v>
      </c>
      <c r="H36" s="412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2" t="s">
        <v>14</v>
      </c>
      <c r="H37" s="412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2" t="s">
        <v>15</v>
      </c>
      <c r="H38" s="41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2" t="s">
        <v>16</v>
      </c>
      <c r="H39" s="412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2" t="s">
        <v>5</v>
      </c>
      <c r="H40" s="412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2" t="s">
        <v>32</v>
      </c>
      <c r="H41" s="412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406" t="s">
        <v>22</v>
      </c>
      <c r="G1" s="406"/>
      <c r="H1" s="406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6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7" t="s">
        <v>4</v>
      </c>
      <c r="I6" s="449" t="s">
        <v>5</v>
      </c>
      <c r="J6" s="421" t="s">
        <v>6</v>
      </c>
    </row>
    <row r="7" spans="1:16" x14ac:dyDescent="0.25">
      <c r="A7" s="443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18"/>
      <c r="I7" s="450"/>
      <c r="J7" s="42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148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2" t="s">
        <v>12</v>
      </c>
      <c r="H158" s="412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2" t="s">
        <v>13</v>
      </c>
      <c r="H159" s="412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2" t="s">
        <v>14</v>
      </c>
      <c r="H160" s="412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2" t="s">
        <v>15</v>
      </c>
      <c r="H161" s="412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2" t="s">
        <v>16</v>
      </c>
      <c r="H162" s="412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2" t="s">
        <v>5</v>
      </c>
      <c r="H163" s="412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2" t="s">
        <v>32</v>
      </c>
      <c r="H164" s="412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406" t="s">
        <v>22</v>
      </c>
      <c r="G1" s="406"/>
      <c r="H1" s="406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06" t="s">
        <v>21</v>
      </c>
      <c r="G2" s="406"/>
      <c r="H2" s="40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7"/>
      <c r="B5" s="407"/>
      <c r="C5" s="407"/>
      <c r="D5" s="407"/>
      <c r="E5" s="407"/>
      <c r="F5" s="407"/>
      <c r="G5" s="407"/>
      <c r="H5" s="407"/>
      <c r="I5" s="407"/>
      <c r="J5" s="40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8" t="s">
        <v>2</v>
      </c>
      <c r="B6" s="409" t="s">
        <v>3</v>
      </c>
      <c r="C6" s="409"/>
      <c r="D6" s="409"/>
      <c r="E6" s="409"/>
      <c r="F6" s="409"/>
      <c r="G6" s="409"/>
      <c r="H6" s="409" t="s">
        <v>4</v>
      </c>
      <c r="I6" s="468" t="s">
        <v>5</v>
      </c>
      <c r="J6" s="411" t="s">
        <v>6</v>
      </c>
      <c r="L6" s="219"/>
      <c r="M6" s="219"/>
      <c r="N6" s="219"/>
      <c r="O6" s="219"/>
      <c r="P6" s="219"/>
      <c r="Q6" s="219"/>
    </row>
    <row r="7" spans="1:17" x14ac:dyDescent="0.25">
      <c r="A7" s="408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9"/>
      <c r="I7" s="468"/>
      <c r="J7" s="411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146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2" t="s">
        <v>12</v>
      </c>
      <c r="H32" s="412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2" t="s">
        <v>13</v>
      </c>
      <c r="H33" s="412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2" t="s">
        <v>14</v>
      </c>
      <c r="H34" s="412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2" t="s">
        <v>15</v>
      </c>
      <c r="H35" s="412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2" t="s">
        <v>16</v>
      </c>
      <c r="H36" s="412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2" t="s">
        <v>5</v>
      </c>
      <c r="H37" s="412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2" t="s">
        <v>32</v>
      </c>
      <c r="H38" s="412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406" t="s">
        <v>22</v>
      </c>
      <c r="G1" s="406"/>
      <c r="H1" s="40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  <c r="L5" s="174"/>
      <c r="M5" s="18"/>
      <c r="O5" s="18"/>
    </row>
    <row r="6" spans="1:15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7" t="s">
        <v>4</v>
      </c>
      <c r="I6" s="449" t="s">
        <v>5</v>
      </c>
      <c r="J6" s="421" t="s">
        <v>6</v>
      </c>
      <c r="L6" s="174"/>
    </row>
    <row r="7" spans="1:15" x14ac:dyDescent="0.25">
      <c r="A7" s="44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8"/>
      <c r="I7" s="450"/>
      <c r="J7" s="42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2" t="s">
        <v>12</v>
      </c>
      <c r="H57" s="412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2" t="s">
        <v>13</v>
      </c>
      <c r="H58" s="412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2" t="s">
        <v>14</v>
      </c>
      <c r="H59" s="412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2" t="s">
        <v>15</v>
      </c>
      <c r="H60" s="412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2" t="s">
        <v>16</v>
      </c>
      <c r="H61" s="412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2" t="s">
        <v>5</v>
      </c>
      <c r="H62" s="412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2" t="s">
        <v>32</v>
      </c>
      <c r="H63" s="412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406" t="s">
        <v>22</v>
      </c>
      <c r="G1" s="406"/>
      <c r="H1" s="406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406" t="s">
        <v>21</v>
      </c>
      <c r="G2" s="406"/>
      <c r="H2" s="406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1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21" t="s">
        <v>6</v>
      </c>
    </row>
    <row r="7" spans="1:11" x14ac:dyDescent="0.25">
      <c r="A7" s="443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8"/>
      <c r="I7" s="450"/>
      <c r="J7" s="42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2" t="s">
        <v>12</v>
      </c>
      <c r="H116" s="412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2" t="s">
        <v>13</v>
      </c>
      <c r="H117" s="412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2" t="s">
        <v>14</v>
      </c>
      <c r="H118" s="412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2" t="s">
        <v>15</v>
      </c>
      <c r="H119" s="412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2" t="s">
        <v>16</v>
      </c>
      <c r="H120" s="412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2" t="s">
        <v>5</v>
      </c>
      <c r="H121" s="412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2" t="s">
        <v>32</v>
      </c>
      <c r="H122" s="412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147</v>
      </c>
      <c r="D1" s="218"/>
      <c r="E1" s="218"/>
      <c r="F1" s="406" t="s">
        <v>22</v>
      </c>
      <c r="G1" s="406"/>
      <c r="H1" s="40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6" t="s">
        <v>21</v>
      </c>
      <c r="G2" s="406"/>
      <c r="H2" s="40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7"/>
      <c r="B5" s="407"/>
      <c r="C5" s="407"/>
      <c r="D5" s="407"/>
      <c r="E5" s="407"/>
      <c r="F5" s="407"/>
      <c r="G5" s="407"/>
      <c r="H5" s="407"/>
      <c r="I5" s="407"/>
      <c r="J5" s="40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8" t="s">
        <v>2</v>
      </c>
      <c r="B6" s="409" t="s">
        <v>3</v>
      </c>
      <c r="C6" s="409"/>
      <c r="D6" s="409"/>
      <c r="E6" s="409"/>
      <c r="F6" s="409"/>
      <c r="G6" s="409"/>
      <c r="H6" s="409" t="s">
        <v>4</v>
      </c>
      <c r="I6" s="468" t="s">
        <v>5</v>
      </c>
      <c r="J6" s="411" t="s">
        <v>6</v>
      </c>
      <c r="L6" s="219"/>
      <c r="M6" s="219"/>
      <c r="N6" s="219"/>
      <c r="O6" s="219"/>
      <c r="P6" s="219"/>
      <c r="Q6" s="219"/>
    </row>
    <row r="7" spans="1:17" x14ac:dyDescent="0.25">
      <c r="A7" s="408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9"/>
      <c r="I7" s="468"/>
      <c r="J7" s="411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2" t="s">
        <v>12</v>
      </c>
      <c r="H32" s="412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2" t="s">
        <v>13</v>
      </c>
      <c r="H33" s="412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2" t="s">
        <v>14</v>
      </c>
      <c r="H34" s="412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2" t="s">
        <v>15</v>
      </c>
      <c r="H35" s="412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2" t="s">
        <v>16</v>
      </c>
      <c r="H36" s="412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2" t="s">
        <v>5</v>
      </c>
      <c r="H37" s="412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2" t="s">
        <v>32</v>
      </c>
      <c r="H38" s="412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406" t="s">
        <v>22</v>
      </c>
      <c r="G1" s="406"/>
      <c r="H1" s="40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06" t="s">
        <v>21</v>
      </c>
      <c r="G2" s="406"/>
      <c r="H2" s="406"/>
      <c r="I2" s="21">
        <f>J72*-1</f>
        <v>0</v>
      </c>
    </row>
    <row r="4" spans="1:10" ht="19.5" x14ac:dyDescent="0.25">
      <c r="A4" s="407"/>
      <c r="B4" s="407"/>
      <c r="C4" s="407"/>
      <c r="D4" s="407"/>
      <c r="E4" s="407"/>
      <c r="F4" s="407"/>
      <c r="G4" s="407"/>
      <c r="H4" s="407"/>
      <c r="I4" s="407"/>
      <c r="J4" s="407"/>
    </row>
    <row r="5" spans="1:10" x14ac:dyDescent="0.25">
      <c r="A5" s="408" t="s">
        <v>2</v>
      </c>
      <c r="B5" s="409" t="s">
        <v>3</v>
      </c>
      <c r="C5" s="409"/>
      <c r="D5" s="409"/>
      <c r="E5" s="409"/>
      <c r="F5" s="409"/>
      <c r="G5" s="409"/>
      <c r="H5" s="476" t="s">
        <v>4</v>
      </c>
      <c r="I5" s="473" t="s">
        <v>5</v>
      </c>
      <c r="J5" s="474" t="s">
        <v>6</v>
      </c>
    </row>
    <row r="6" spans="1:10" x14ac:dyDescent="0.25">
      <c r="A6" s="40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7"/>
      <c r="I6" s="473"/>
      <c r="J6" s="474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5" t="s">
        <v>12</v>
      </c>
      <c r="H66" s="475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5" t="s">
        <v>13</v>
      </c>
      <c r="H67" s="475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5" t="s">
        <v>14</v>
      </c>
      <c r="H68" s="475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5" t="s">
        <v>15</v>
      </c>
      <c r="H69" s="475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5" t="s">
        <v>16</v>
      </c>
      <c r="H70" s="475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5" t="s">
        <v>5</v>
      </c>
      <c r="H71" s="475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5" t="s">
        <v>32</v>
      </c>
      <c r="H72" s="475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406" t="s">
        <v>22</v>
      </c>
      <c r="G1" s="406"/>
      <c r="H1" s="40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38">
        <f>J40*-1</f>
        <v>0</v>
      </c>
      <c r="J2" s="20"/>
    </row>
    <row r="4" spans="1:15" ht="19.5" x14ac:dyDescent="0.25">
      <c r="A4" s="440"/>
      <c r="B4" s="440"/>
      <c r="C4" s="440"/>
      <c r="D4" s="440"/>
      <c r="E4" s="440"/>
      <c r="F4" s="440"/>
      <c r="G4" s="440"/>
      <c r="H4" s="440"/>
      <c r="I4" s="440"/>
      <c r="J4" s="441"/>
    </row>
    <row r="5" spans="1:15" x14ac:dyDescent="0.25">
      <c r="A5" s="442" t="s">
        <v>2</v>
      </c>
      <c r="B5" s="444" t="s">
        <v>3</v>
      </c>
      <c r="C5" s="445"/>
      <c r="D5" s="445"/>
      <c r="E5" s="445"/>
      <c r="F5" s="445"/>
      <c r="G5" s="446"/>
      <c r="H5" s="447" t="s">
        <v>4</v>
      </c>
      <c r="I5" s="449" t="s">
        <v>5</v>
      </c>
      <c r="J5" s="421" t="s">
        <v>6</v>
      </c>
    </row>
    <row r="6" spans="1:15" x14ac:dyDescent="0.25">
      <c r="A6" s="443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48"/>
      <c r="I6" s="450"/>
      <c r="J6" s="42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2" t="s">
        <v>12</v>
      </c>
      <c r="H34" s="412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2" t="s">
        <v>13</v>
      </c>
      <c r="H35" s="412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2" t="s">
        <v>14</v>
      </c>
      <c r="H36" s="412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2" t="s">
        <v>15</v>
      </c>
      <c r="H37" s="412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2" t="s">
        <v>16</v>
      </c>
      <c r="H38" s="412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2" t="s">
        <v>5</v>
      </c>
      <c r="H39" s="412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2" t="s">
        <v>32</v>
      </c>
      <c r="H40" s="412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406" t="s">
        <v>22</v>
      </c>
      <c r="G1" s="406"/>
      <c r="H1" s="40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06" t="s">
        <v>21</v>
      </c>
      <c r="G2" s="406"/>
      <c r="H2" s="406"/>
      <c r="I2" s="21">
        <f>J71*-1</f>
        <v>12110891</v>
      </c>
    </row>
    <row r="4" spans="1:10" ht="19.5" x14ac:dyDescent="0.25">
      <c r="A4" s="407"/>
      <c r="B4" s="407"/>
      <c r="C4" s="407"/>
      <c r="D4" s="407"/>
      <c r="E4" s="407"/>
      <c r="F4" s="407"/>
      <c r="G4" s="407"/>
      <c r="H4" s="407"/>
      <c r="I4" s="407"/>
      <c r="J4" s="407"/>
    </row>
    <row r="5" spans="1:10" x14ac:dyDescent="0.25">
      <c r="A5" s="408" t="s">
        <v>2</v>
      </c>
      <c r="B5" s="409" t="s">
        <v>3</v>
      </c>
      <c r="C5" s="409"/>
      <c r="D5" s="409"/>
      <c r="E5" s="409"/>
      <c r="F5" s="409"/>
      <c r="G5" s="409"/>
      <c r="H5" s="476" t="s">
        <v>4</v>
      </c>
      <c r="I5" s="473" t="s">
        <v>5</v>
      </c>
      <c r="J5" s="474" t="s">
        <v>6</v>
      </c>
    </row>
    <row r="6" spans="1:10" x14ac:dyDescent="0.25">
      <c r="A6" s="40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7"/>
      <c r="I6" s="473"/>
      <c r="J6" s="474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5" t="s">
        <v>12</v>
      </c>
      <c r="H65" s="475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5" t="s">
        <v>13</v>
      </c>
      <c r="H66" s="475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5" t="s">
        <v>14</v>
      </c>
      <c r="H67" s="475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5" t="s">
        <v>15</v>
      </c>
      <c r="H68" s="475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5" t="s">
        <v>16</v>
      </c>
      <c r="H69" s="475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5" t="s">
        <v>5</v>
      </c>
      <c r="H70" s="475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5" t="s">
        <v>32</v>
      </c>
      <c r="H71" s="475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Sale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Sheet3!Print_Area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2018-10-08T09:33:31Z</cp:lastPrinted>
  <dcterms:created xsi:type="dcterms:W3CDTF">2016-05-07T01:49:09Z</dcterms:created>
  <dcterms:modified xsi:type="dcterms:W3CDTF">2018-11-07T10:28:16Z</dcterms:modified>
</cp:coreProperties>
</file>