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20" windowWidth="20490" windowHeight="7635"/>
  </bookViews>
  <sheets>
    <sheet name="Toko Pedia" sheetId="1" r:id="rId1"/>
    <sheet name="Bukalapak" sheetId="2" r:id="rId2"/>
    <sheet name="Shopee" sheetId="3" r:id="rId3"/>
    <sheet name="Sheet1" sheetId="4" r:id="rId4"/>
  </sheets>
  <calcPr calcId="145621"/>
</workbook>
</file>

<file path=xl/calcChain.xml><?xml version="1.0" encoding="utf-8"?>
<calcChain xmlns="http://schemas.openxmlformats.org/spreadsheetml/2006/main">
  <c r="G12" i="4" l="1"/>
  <c r="G10" i="4"/>
  <c r="G9" i="4"/>
  <c r="F9" i="4"/>
  <c r="O8" i="4"/>
  <c r="P8" i="4" s="1"/>
  <c r="P12" i="4"/>
  <c r="O12" i="4"/>
  <c r="L12" i="4"/>
  <c r="K12" i="4"/>
  <c r="P11" i="4"/>
  <c r="O11" i="4"/>
  <c r="K11" i="4"/>
  <c r="L11" i="4" s="1"/>
  <c r="H19" i="1" l="1"/>
  <c r="H18" i="1" l="1"/>
  <c r="H12" i="2"/>
  <c r="H19" i="3" l="1"/>
  <c r="H14" i="3"/>
  <c r="H15" i="3"/>
  <c r="H16" i="3"/>
  <c r="H17" i="3"/>
  <c r="H18" i="3"/>
  <c r="H13" i="3"/>
  <c r="H12" i="3"/>
  <c r="H11" i="3"/>
  <c r="H10" i="3" l="1"/>
  <c r="H9" i="3"/>
  <c r="H8" i="3"/>
  <c r="H7" i="3"/>
  <c r="H7" i="2"/>
  <c r="H4" i="3"/>
  <c r="H6" i="3"/>
  <c r="H5" i="3"/>
  <c r="H11" i="2"/>
  <c r="H10" i="2"/>
  <c r="H17" i="1"/>
  <c r="H16" i="1"/>
  <c r="H15" i="1"/>
  <c r="H1048575" i="2" l="1"/>
  <c r="H9" i="2"/>
  <c r="H8" i="2"/>
  <c r="H6" i="2"/>
  <c r="H5" i="2"/>
  <c r="H4" i="2"/>
  <c r="H14" i="1"/>
  <c r="H13" i="1"/>
  <c r="H12" i="1"/>
  <c r="H11" i="1"/>
  <c r="H7" i="1"/>
  <c r="H10" i="1"/>
  <c r="H9" i="1"/>
  <c r="H8" i="1"/>
  <c r="H6" i="1"/>
  <c r="H5" i="1"/>
</calcChain>
</file>

<file path=xl/comments1.xml><?xml version="1.0" encoding="utf-8"?>
<comments xmlns="http://schemas.openxmlformats.org/spreadsheetml/2006/main">
  <authors>
    <author>Windows User</author>
    <author>CAS</author>
  </authors>
  <commentList>
    <comment ref="Q5" author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IRM 883 sudah dikoreksi menjadi Rp 53,700
IPK 582 Rp 95,800 #sesuai
IYN 356 Rp 66,700 #sesuai</t>
        </r>
      </text>
    </comment>
    <comment ref="Q6" authorId="1">
      <text>
        <r>
          <rPr>
            <b/>
            <sz val="9"/>
            <color indexed="81"/>
            <rFont val="Tahoma"/>
            <family val="2"/>
          </rPr>
          <t>CAS:</t>
        </r>
        <r>
          <rPr>
            <sz val="9"/>
            <color indexed="81"/>
            <rFont val="Tahoma"/>
            <family val="2"/>
          </rPr>
          <t xml:space="preserve">
Kode IAC 188: menjadi 
Rp 115.211.
IAC 107 Rp 140.679, 15% Rp 135.300
KLU 689 Rp 65.114, 15% Rp 63.300
KYH 143 Rp 131.392, 15% Rp 127.800
KLU 918 Rp 67.760, 15% Rp 65.000
</t>
        </r>
      </text>
    </comment>
    <comment ref="R7" authorId="1">
      <text>
        <r>
          <rPr>
            <b/>
            <sz val="9"/>
            <color indexed="81"/>
            <rFont val="Tahoma"/>
            <family val="2"/>
          </rPr>
          <t>CAS:</t>
        </r>
        <r>
          <rPr>
            <sz val="9"/>
            <color indexed="81"/>
            <rFont val="Tahoma"/>
            <family val="2"/>
          </rPr>
          <t xml:space="preserve">
Sudah dikoreksi
IAC 169 menjadi Rp 115.000</t>
        </r>
      </text>
    </comment>
    <comment ref="S7" authorId="1">
      <text>
        <r>
          <rPr>
            <b/>
            <sz val="9"/>
            <color indexed="81"/>
            <rFont val="Tahoma"/>
            <charset val="1"/>
          </rPr>
          <t>CAS:</t>
        </r>
        <r>
          <rPr>
            <sz val="9"/>
            <color indexed="81"/>
            <rFont val="Tahoma"/>
            <charset val="1"/>
          </rPr>
          <t xml:space="preserve">
Kode IAC 169 menjadi Rp 120.000</t>
        </r>
      </text>
    </comment>
    <comment ref="N8" authorId="1">
      <text>
        <r>
          <rPr>
            <b/>
            <sz val="9"/>
            <color indexed="81"/>
            <rFont val="Tahoma"/>
            <family val="2"/>
          </rPr>
          <t>CAS:</t>
        </r>
        <r>
          <rPr>
            <sz val="9"/>
            <color indexed="81"/>
            <rFont val="Tahoma"/>
            <family val="2"/>
          </rPr>
          <t xml:space="preserve">
Sudah mengikuti aturan:
Kkmt 322 Rp120.000</t>
        </r>
      </text>
    </comment>
    <comment ref="E9" authorId="1">
      <text>
        <r>
          <rPr>
            <b/>
            <sz val="9"/>
            <color indexed="81"/>
            <rFont val="Tahoma"/>
            <charset val="1"/>
          </rPr>
          <t>CAS:</t>
        </r>
        <r>
          <rPr>
            <sz val="9"/>
            <color indexed="81"/>
            <rFont val="Tahoma"/>
            <charset val="1"/>
          </rPr>
          <t xml:space="preserve">
Harga berbeda:
KCH 544 harus Rp 69.000 menjadi Rp 65.000
KCH 684 harus Rp 69.000 menjadi 65.000
</t>
        </r>
      </text>
    </comment>
    <comment ref="S9" authorId="1">
      <text>
        <r>
          <rPr>
            <b/>
            <sz val="9"/>
            <color indexed="81"/>
            <rFont val="Tahoma"/>
            <charset val="1"/>
          </rPr>
          <t>CAS:</t>
        </r>
        <r>
          <rPr>
            <sz val="9"/>
            <color indexed="81"/>
            <rFont val="Tahoma"/>
            <charset val="1"/>
          </rPr>
          <t xml:space="preserve">
IBH 756, KCH, 544 dan KCH 684 harganya belum di koreksi.</t>
        </r>
      </text>
    </comment>
    <comment ref="S11" authorId="1">
      <text>
        <r>
          <rPr>
            <b/>
            <sz val="9"/>
            <color indexed="81"/>
            <rFont val="Tahoma"/>
            <charset val="1"/>
          </rPr>
          <t>CAS:</t>
        </r>
        <r>
          <rPr>
            <sz val="9"/>
            <color indexed="81"/>
            <rFont val="Tahoma"/>
            <charset val="1"/>
          </rPr>
          <t xml:space="preserve">
 IRM 229, IRM 243, IYN 354. harganya belum di koreksi.</t>
        </r>
      </text>
    </comment>
    <comment ref="E12" authorId="1">
      <text>
        <r>
          <rPr>
            <b/>
            <sz val="9"/>
            <color indexed="81"/>
            <rFont val="Tahoma"/>
            <family val="2"/>
          </rPr>
          <t>CAS:</t>
        </r>
        <r>
          <rPr>
            <sz val="9"/>
            <color indexed="81"/>
            <rFont val="Tahoma"/>
            <family val="2"/>
          </rPr>
          <t xml:space="preserve">
IYN 379
IYN 639
</t>
        </r>
      </text>
    </comment>
    <comment ref="Q12" author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Kode IRM 243 dikoreksi menjadi Rp 83,000
Lalu kode-kode lainnya yg menggunakan harga dibawah 15% dihapus dan diganti dgn yg baru
</t>
        </r>
      </text>
    </comment>
    <comment ref="S14" authorId="1">
      <text>
        <r>
          <rPr>
            <b/>
            <sz val="9"/>
            <color indexed="81"/>
            <rFont val="Tahoma"/>
            <charset val="1"/>
          </rPr>
          <t>CAS:</t>
        </r>
        <r>
          <rPr>
            <sz val="9"/>
            <color indexed="81"/>
            <rFont val="Tahoma"/>
            <charset val="1"/>
          </rPr>
          <t xml:space="preserve">
Kode IYN 639 sudah berubah menjadi Rp 67.000</t>
        </r>
      </text>
    </comment>
    <comment ref="E16" authorId="1">
      <text>
        <r>
          <rPr>
            <b/>
            <sz val="9"/>
            <color indexed="81"/>
            <rFont val="Tahoma"/>
            <charset val="1"/>
          </rPr>
          <t>CAS:</t>
        </r>
        <r>
          <rPr>
            <sz val="9"/>
            <color indexed="81"/>
            <rFont val="Tahoma"/>
            <charset val="1"/>
          </rPr>
          <t xml:space="preserve">
Harga produk IJD 547 menjadi Rp 109.000</t>
        </r>
      </text>
    </comment>
    <comment ref="S16" authorId="1">
      <text>
        <r>
          <rPr>
            <b/>
            <sz val="9"/>
            <color indexed="81"/>
            <rFont val="Tahoma"/>
            <charset val="1"/>
          </rPr>
          <t>CAS:</t>
        </r>
        <r>
          <rPr>
            <sz val="9"/>
            <color indexed="81"/>
            <rFont val="Tahoma"/>
            <charset val="1"/>
          </rPr>
          <t xml:space="preserve">
Asumsi belanja ke Bandros, harga sudah berubah
IYN 827, IYN 712, KSU 571, KDN 531, KPN 281.
Kecuali kode KDN 531 harusnya Rp 226.300, menjadi 213.000
</t>
        </r>
      </text>
    </comment>
    <comment ref="S18" authorId="1">
      <text>
        <r>
          <rPr>
            <b/>
            <sz val="9"/>
            <color indexed="81"/>
            <rFont val="Tahoma"/>
            <charset val="1"/>
          </rPr>
          <t>CAS:</t>
        </r>
        <r>
          <rPr>
            <sz val="9"/>
            <color indexed="81"/>
            <rFont val="Tahoma"/>
            <charset val="1"/>
          </rPr>
          <t xml:space="preserve">
Kode IJD 745 sudah berubah menjadi Rp 112.000. Namun kode produk yg lainnya  belum dikoreksi
</t>
        </r>
      </text>
    </comment>
    <comment ref="E19" authorId="1">
      <text>
        <r>
          <rPr>
            <b/>
            <sz val="9"/>
            <color indexed="81"/>
            <rFont val="Tahoma"/>
            <charset val="1"/>
          </rPr>
          <t>CAS:</t>
        </r>
        <r>
          <rPr>
            <sz val="9"/>
            <color indexed="81"/>
            <rFont val="Tahoma"/>
            <charset val="1"/>
          </rPr>
          <t xml:space="preserve">
harga produk menjadi Rp 135.000</t>
        </r>
      </text>
    </comment>
  </commentList>
</comments>
</file>

<file path=xl/comments2.xml><?xml version="1.0" encoding="utf-8"?>
<comments xmlns="http://schemas.openxmlformats.org/spreadsheetml/2006/main">
  <authors>
    <author>Windows User</author>
    <author>CAS</author>
  </authors>
  <commentList>
    <comment ref="Q5" author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IYN 727 Rp 71,000
 JUAL: 67,100
</t>
        </r>
      </text>
    </comment>
    <comment ref="Q7" author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FU kembali, harga produk masih belum dikoreksi, belum ada tanggapan
</t>
        </r>
      </text>
    </comment>
    <comment ref="O11" authorId="1">
      <text>
        <r>
          <rPr>
            <b/>
            <sz val="9"/>
            <color indexed="81"/>
            <rFont val="Tahoma"/>
            <charset val="1"/>
          </rPr>
          <t>CAS:</t>
        </r>
        <r>
          <rPr>
            <sz val="9"/>
            <color indexed="81"/>
            <rFont val="Tahoma"/>
            <charset val="1"/>
          </rPr>
          <t xml:space="preserve">
Tanggapan sensitif:
permisi,,bapak ini siapa? mau jualan saja rempong sekali.</t>
        </r>
      </text>
    </comment>
    <comment ref="P11" authorId="1">
      <text>
        <r>
          <rPr>
            <b/>
            <sz val="9"/>
            <color indexed="81"/>
            <rFont val="Tahoma"/>
            <charset val="1"/>
          </rPr>
          <t>CAS:</t>
        </r>
        <r>
          <rPr>
            <sz val="9"/>
            <color indexed="81"/>
            <rFont val="Tahoma"/>
            <charset val="1"/>
          </rPr>
          <t xml:space="preserve">
Difollow up: hari Sabtu dan Minggu via whats app, konfirmasi mau dikoreksi.
Senin 29/10/2018:
- KLU 899 dihapus
- KLX 725 harga 15% Rp 109.300, dijual Rp 111.200
- KMT 511 harga 15% Rp 67.300, dijual Rp 73.000
- KKC 223 harga 15% Rp 161.400, dijual Rp 180.000
- </t>
        </r>
      </text>
    </comment>
    <comment ref="Q12" authorId="0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IJD 238 dijual Rp 188,500
IBH 194 Rp 111,900
Menjadi Rp 217,500
IDD 302 Rp 58,900
Menjadi Rp 114,500
#Sepertinya dinaikan 100%</t>
        </r>
      </text>
    </comment>
  </commentList>
</comments>
</file>

<file path=xl/comments3.xml><?xml version="1.0" encoding="utf-8"?>
<comments xmlns="http://schemas.openxmlformats.org/spreadsheetml/2006/main">
  <authors>
    <author>CAS</author>
  </authors>
  <commentList>
    <comment ref="P8" authorId="0">
      <text>
        <r>
          <rPr>
            <b/>
            <sz val="9"/>
            <color indexed="81"/>
            <rFont val="Tahoma"/>
            <family val="2"/>
          </rPr>
          <t>CAS:</t>
        </r>
        <r>
          <rPr>
            <sz val="9"/>
            <color indexed="81"/>
            <rFont val="Tahoma"/>
            <family val="2"/>
          </rPr>
          <t xml:space="preserve">
Produk Kuzatura Infkids belum di upload kembali</t>
        </r>
      </text>
    </comment>
    <comment ref="Q8" authorId="0">
      <text>
        <r>
          <rPr>
            <b/>
            <sz val="9"/>
            <color indexed="81"/>
            <rFont val="Tahoma"/>
            <family val="2"/>
          </rPr>
          <t>CAS:</t>
        </r>
        <r>
          <rPr>
            <sz val="9"/>
            <color indexed="81"/>
            <rFont val="Tahoma"/>
            <family val="2"/>
          </rPr>
          <t xml:space="preserve">
Produk Kuzatura Infkids belum di upload kembali</t>
        </r>
      </text>
    </comment>
    <comment ref="Q9" authorId="0">
      <text>
        <r>
          <rPr>
            <b/>
            <sz val="9"/>
            <color indexed="81"/>
            <rFont val="Tahoma"/>
            <charset val="1"/>
          </rPr>
          <t>CAS:</t>
        </r>
        <r>
          <rPr>
            <sz val="9"/>
            <color indexed="81"/>
            <rFont val="Tahoma"/>
            <charset val="1"/>
          </rPr>
          <t xml:space="preserve">
Kode IRB 561 Harga Awal Rp 124.000, skrg menjadi Rp 126.100</t>
        </r>
      </text>
    </comment>
    <comment ref="M10" authorId="0">
      <text>
        <r>
          <rPr>
            <b/>
            <sz val="9"/>
            <color indexed="81"/>
            <rFont val="Tahoma"/>
            <charset val="1"/>
          </rPr>
          <t>CAS:</t>
        </r>
        <r>
          <rPr>
            <sz val="9"/>
            <color indexed="81"/>
            <rFont val="Tahoma"/>
            <charset val="1"/>
          </rPr>
          <t xml:space="preserve">
ngak bisa nge share belanja dari mana</t>
        </r>
      </text>
    </comment>
    <comment ref="C13" authorId="0">
      <text>
        <r>
          <rPr>
            <b/>
            <sz val="9"/>
            <color indexed="81"/>
            <rFont val="Tahoma"/>
            <family val="2"/>
          </rPr>
          <t>CAS:</t>
        </r>
        <r>
          <rPr>
            <sz val="9"/>
            <color indexed="81"/>
            <rFont val="Tahoma"/>
            <family val="2"/>
          </rPr>
          <t xml:space="preserve">
Fitur chat dinonaktifkan
</t>
        </r>
      </text>
    </comment>
    <comment ref="P14" authorId="0">
      <text>
        <r>
          <rPr>
            <b/>
            <sz val="9"/>
            <color indexed="81"/>
            <rFont val="Tahoma"/>
            <family val="2"/>
          </rPr>
          <t>CAS:</t>
        </r>
        <r>
          <rPr>
            <sz val="9"/>
            <color indexed="81"/>
            <rFont val="Tahoma"/>
            <family val="2"/>
          </rPr>
          <t xml:space="preserve">
tidak ada tanggapan, aktif 22 hari lalu</t>
        </r>
      </text>
    </comment>
    <comment ref="Q14" authorId="0">
      <text>
        <r>
          <rPr>
            <b/>
            <sz val="9"/>
            <color indexed="81"/>
            <rFont val="Tahoma"/>
            <charset val="1"/>
          </rPr>
          <t>CAS:</t>
        </r>
        <r>
          <rPr>
            <sz val="9"/>
            <color indexed="81"/>
            <rFont val="Tahoma"/>
            <charset val="1"/>
          </rPr>
          <t xml:space="preserve">
tidak ada tanggapan, aktif 48 hari lalu</t>
        </r>
      </text>
    </comment>
    <comment ref="Q15" authorId="0">
      <text>
        <r>
          <rPr>
            <b/>
            <sz val="9"/>
            <color indexed="81"/>
            <rFont val="Tahoma"/>
            <charset val="1"/>
          </rPr>
          <t>CAS:</t>
        </r>
        <r>
          <rPr>
            <sz val="9"/>
            <color indexed="81"/>
            <rFont val="Tahoma"/>
            <charset val="1"/>
          </rPr>
          <t xml:space="preserve">
IMC 984 dihapus.
Kode-kode lain seperti IMC 438, IMC 145 harganya diatas 15%.
</t>
        </r>
      </text>
    </comment>
    <comment ref="N18" authorId="0">
      <text>
        <r>
          <rPr>
            <b/>
            <sz val="9"/>
            <color indexed="81"/>
            <rFont val="Tahoma"/>
            <family val="2"/>
          </rPr>
          <t>CAS:</t>
        </r>
        <r>
          <rPr>
            <sz val="9"/>
            <color indexed="81"/>
            <rFont val="Tahoma"/>
            <family val="2"/>
          </rPr>
          <t xml:space="preserve">
Belum ada tanggapan</t>
        </r>
      </text>
    </comment>
  </commentList>
</comments>
</file>

<file path=xl/sharedStrings.xml><?xml version="1.0" encoding="utf-8"?>
<sst xmlns="http://schemas.openxmlformats.org/spreadsheetml/2006/main" count="280" uniqueCount="161">
  <si>
    <t>sample ditemukan</t>
  </si>
  <si>
    <t>IRM 883</t>
  </si>
  <si>
    <t>Seharusnya</t>
  </si>
  <si>
    <t>Harga Jual</t>
  </si>
  <si>
    <t>IAC 188</t>
  </si>
  <si>
    <t>Amih Shop</t>
  </si>
  <si>
    <t>IAC 169</t>
  </si>
  <si>
    <t>I Wanna Eat More</t>
  </si>
  <si>
    <t>Drophipper feeder</t>
  </si>
  <si>
    <t>IKO 881</t>
  </si>
  <si>
    <t>IYN 639</t>
  </si>
  <si>
    <t>Toko Kau dan Aku</t>
  </si>
  <si>
    <t>IBH 756</t>
  </si>
  <si>
    <t>Gelora Bumi Fashion</t>
  </si>
  <si>
    <t>Selisih</t>
  </si>
  <si>
    <t>Nama Toko Online</t>
  </si>
  <si>
    <t>Style Fashion Store</t>
  </si>
  <si>
    <t>IRM 243</t>
  </si>
  <si>
    <t>FecartID</t>
  </si>
  <si>
    <t>Kirby Fashion</t>
  </si>
  <si>
    <t>Cahaya Grosir Bandung</t>
  </si>
  <si>
    <t>No</t>
  </si>
  <si>
    <t>Pakaian Bandung</t>
  </si>
  <si>
    <t>KJN 622</t>
  </si>
  <si>
    <t>HW Fashion Bandung</t>
  </si>
  <si>
    <t>IBH 863</t>
  </si>
  <si>
    <t>Distro Branded Original</t>
  </si>
  <si>
    <t>IKK 965</t>
  </si>
  <si>
    <t>ISF 648</t>
  </si>
  <si>
    <t>SVB Shop</t>
  </si>
  <si>
    <t>HSN Store</t>
  </si>
  <si>
    <t>IRT 369</t>
  </si>
  <si>
    <t>Modern Distro</t>
  </si>
  <si>
    <t>Menjual Katalog</t>
  </si>
  <si>
    <t>Drophipper feeder 2</t>
  </si>
  <si>
    <t>IYN 433</t>
  </si>
  <si>
    <t>Trishopy</t>
  </si>
  <si>
    <t>IJD 547</t>
  </si>
  <si>
    <t>Bgrosir</t>
  </si>
  <si>
    <t>IAD 202</t>
  </si>
  <si>
    <t>Wilayah</t>
  </si>
  <si>
    <t>Bandung</t>
  </si>
  <si>
    <t>Kab. Bandung</t>
  </si>
  <si>
    <t>Text FO tahap 1</t>
  </si>
  <si>
    <t>Text FO tahap 2</t>
  </si>
  <si>
    <t>HW Fashion</t>
  </si>
  <si>
    <t>Bekasi</t>
  </si>
  <si>
    <t>Cimahi</t>
  </si>
  <si>
    <t>Lapak 86</t>
  </si>
  <si>
    <t>KMI 663</t>
  </si>
  <si>
    <t>Ledokshop</t>
  </si>
  <si>
    <t>KLU 899</t>
  </si>
  <si>
    <t>KZU 776</t>
  </si>
  <si>
    <t>Bandung Store</t>
  </si>
  <si>
    <t>Terras Gaya</t>
  </si>
  <si>
    <t>hold</t>
  </si>
  <si>
    <t>Ini Murah Shop</t>
  </si>
  <si>
    <t>Favorite Bags</t>
  </si>
  <si>
    <t>IRB 561</t>
  </si>
  <si>
    <t>Jakunnowowibowo</t>
  </si>
  <si>
    <t>Tanggapannya tidak cocok, sepertinya reseller dari pelanggan kita</t>
  </si>
  <si>
    <t>-</t>
  </si>
  <si>
    <t>Tidak di follow up</t>
  </si>
  <si>
    <t>Monitoring</t>
  </si>
  <si>
    <t>Status</t>
  </si>
  <si>
    <t>kode KZU 776 menjadi Rp 182.000. Cek beberapa kode secara Random harganya sudah dikoreksi bahkan diatas 15%. Misal kode KJO 253 hagar15% Rp 138.700 menjadi Rp 139.000</t>
  </si>
  <si>
    <t>Harga belum diperbaiki</t>
  </si>
  <si>
    <t>Produk Kuzatura Infikids dihapus, sepertinya sedang dikoreksi</t>
  </si>
  <si>
    <t>BosJava</t>
  </si>
  <si>
    <t>YusraWijaya</t>
  </si>
  <si>
    <t>ICC 815</t>
  </si>
  <si>
    <t xml:space="preserve">Kota Kembang OLShop </t>
  </si>
  <si>
    <t>IWX 488</t>
  </si>
  <si>
    <t>9 Okt 2018: Konfirmasi akan diperbaiki</t>
  </si>
  <si>
    <t>The Best Gallery</t>
  </si>
  <si>
    <t>IMC 984</t>
  </si>
  <si>
    <t>IFV 309</t>
  </si>
  <si>
    <t>Cozmodo Fashion</t>
  </si>
  <si>
    <t>Kids_Gallery</t>
  </si>
  <si>
    <t>Sudah dikoreksi namun masih tampil barang lama dengan harga murah</t>
  </si>
  <si>
    <t>Selesai</t>
  </si>
  <si>
    <t>Hasil Follow Up</t>
  </si>
  <si>
    <t>11 Okt 2018: Sedang dalam proses koreksi</t>
  </si>
  <si>
    <t>11 Okt 2018: Kode KZU 776 harga awal Rp 180.500, stlh dikoreksi menjadi Rp 184.300 dan harga 15%nya Rp 181.600</t>
  </si>
  <si>
    <t>Anassport</t>
  </si>
  <si>
    <t>11 Okt: Produk Kuzatura dan Infikids dihapus</t>
  </si>
  <si>
    <t>Follow Up Tahap 3</t>
  </si>
  <si>
    <t>11 Okt: Kode IAC 169 harga awal Rp 104.500, seharusnya Rp 111.200, skrg menjadi Rp 115.000</t>
  </si>
  <si>
    <t>11 Okt: Tidak ada tanggapan</t>
  </si>
  <si>
    <t>11 Okt: Produk Belum dikoreksi semua</t>
  </si>
  <si>
    <t>8-okt: Akan dirubah, namun butuh/perlu  waktu</t>
  </si>
  <si>
    <t>9 Okt: Terimakasih bila ada salah lagi tolong diingatkan</t>
  </si>
  <si>
    <t>11 Okt: Produk Infikids dihapus. Utk produK Kuzatura harganya sudah mengikuti aturan 15%.</t>
  </si>
  <si>
    <t>Tidak ada tanggapan</t>
  </si>
  <si>
    <t>8 Okt: Ok Nanti diubah lagi</t>
  </si>
  <si>
    <t>11 Okt: kode IAC 169 harga awal Rp 108.000, seharusnya Rp 111.200, skrg menjadi Rp 120.000. Saya cek secara Random harga produk sudah dikoreksi</t>
  </si>
  <si>
    <t>9 Okt: terima kasih infonya nanti akan saya update harga nya lagi</t>
  </si>
  <si>
    <t>masih ada beberapa produk  IRM 229, IRM 243 belum dikoreksi</t>
  </si>
  <si>
    <t>Follow Up tahap 3</t>
  </si>
  <si>
    <t>11 Okt: Masih dalam proses. Diusahakan secepatnya</t>
  </si>
  <si>
    <t>Ja_Rambought</t>
  </si>
  <si>
    <t>9 Okt: Ok nanti kita koreksi lagi. 11 Okt masih butuh waktu buat koreksinya</t>
  </si>
  <si>
    <t>Hold</t>
  </si>
  <si>
    <t>Luar kota bandung sepertinya reseller dari pelanggan kita</t>
  </si>
  <si>
    <t>11 okt: ok nanti dikoreksi</t>
  </si>
  <si>
    <t>9 Okt: akan dikoreksi ulang tapi belum sempet</t>
  </si>
  <si>
    <t>Masih sama dengan akun Dropship Feeder. 12 Okt: Harga produk sudah dikoreksi menjadi lebih besar dari ketentuan 15%. Contoh kode IRM 973 harga dasar Rp 51.100. Harga 15% Rp 51.100</t>
  </si>
  <si>
    <t>13 Okt: toko menghilang</t>
  </si>
  <si>
    <t>Cilla Shop 01 Bandung</t>
  </si>
  <si>
    <t>13 Okt: Kode IFV 309, sudah dirubah harganya menjadi Rp 120.500</t>
  </si>
  <si>
    <r>
      <t xml:space="preserve">13 Okt: Belum sempet utk koreksi barang. </t>
    </r>
    <r>
      <rPr>
        <i/>
        <sz val="11"/>
        <color theme="1"/>
        <rFont val="Calibri"/>
        <family val="2"/>
        <scheme val="minor"/>
      </rPr>
      <t>Dipush lagi klo sudah selesai koreksi kabari kami kembali</t>
    </r>
  </si>
  <si>
    <t>13 Okt: Tanggapannya tidak cocok, sepertinya reseller dari pelanggan kita</t>
  </si>
  <si>
    <t>Follow up lagi tgl 12 Okt</t>
  </si>
  <si>
    <t>F.U 1</t>
  </si>
  <si>
    <t>F.U 3</t>
  </si>
  <si>
    <t>F.U 2</t>
  </si>
  <si>
    <t>Belanja via Bandros //harga bapak/ibu lebih murah kah dri bandros?</t>
  </si>
  <si>
    <t>Tanggapan</t>
  </si>
  <si>
    <t xml:space="preserve">
Belum semua dikoreksi, Pa. Bertahap ya  
// 
Semoga dlm Minggu ini, semyanya beres
</t>
  </si>
  <si>
    <t>Sakura Modern.Store</t>
  </si>
  <si>
    <t>Grosir Fashion Anak</t>
  </si>
  <si>
    <t>IJD 238</t>
  </si>
  <si>
    <t>IMB_Store</t>
  </si>
  <si>
    <t>IJD 745</t>
  </si>
  <si>
    <t>Baleendah</t>
  </si>
  <si>
    <t>BANDROS</t>
  </si>
  <si>
    <t>konfirmasi pelanggan produk di delet dulu, bila selesai upload dikabarin kembali</t>
  </si>
  <si>
    <t>Belaum ada tanggapan</t>
  </si>
  <si>
    <t>Belum ada tanggapan</t>
  </si>
  <si>
    <t>Belanja di BANDROS. Tapi beliau minta privasinya dijaga ke Bandrosnya, agar tdk salah paham</t>
  </si>
  <si>
    <t>Konfirmasi akan melakukan koreksi, sebelumnya sdg slowresponse</t>
  </si>
  <si>
    <t>KETERANGAN</t>
  </si>
  <si>
    <t>produk di delete</t>
  </si>
  <si>
    <t>harga produk sudah dikoreksi</t>
  </si>
  <si>
    <t>Sudah dikoreksi</t>
  </si>
  <si>
    <t>Keterangan</t>
  </si>
  <si>
    <t>Lezer Clothing</t>
  </si>
  <si>
    <t>INJ 386</t>
  </si>
  <si>
    <t>Sudah dikoreksi harga</t>
  </si>
  <si>
    <t>F.U 4</t>
  </si>
  <si>
    <t>Sudah dikoreksi semua</t>
  </si>
  <si>
    <t>11-sep: Konfirmasi beberapa sudah dikoreksi, masih sedang dikoreksi</t>
  </si>
  <si>
    <t>9-Nov: Reseller tetap keukeuh tidak memberi tahu belanja dari mana, kemungkinan dari BANDROS. Reseller ini ingin belanja langsung ke Kuzatura-Infikids</t>
  </si>
  <si>
    <t>9-Nov: Konfirmasi sudah dikoreksi semua, saya cek masih ada yg belum dikoreksi yaitu kode: IRM 229, IRM 243, IYN 354</t>
  </si>
  <si>
    <t>IAC 105</t>
  </si>
  <si>
    <t>disc. 12,5%</t>
  </si>
  <si>
    <t>dasar</t>
  </si>
  <si>
    <t>Jual 15%</t>
  </si>
  <si>
    <t>bandros</t>
  </si>
  <si>
    <t>Reseller</t>
  </si>
  <si>
    <t>KLU 918</t>
  </si>
  <si>
    <t>IAC 687</t>
  </si>
  <si>
    <t>F.U 5</t>
  </si>
  <si>
    <t>F.U 6</t>
  </si>
  <si>
    <t>Harga produk sudah dikoreksi</t>
  </si>
  <si>
    <t>Yg dikoreksi hanya 1 kode saja IRB 561</t>
  </si>
  <si>
    <t xml:space="preserve">Belanja di Ratwo Collection, https://shopee.co.id/vathpath86. Update 6 Desember, produk Infikids dihapus
</t>
  </si>
  <si>
    <t>Tidak menanggapi, namun yg dikoreksi hanya kode IFV 309 saja</t>
  </si>
  <si>
    <t>7 Des</t>
  </si>
  <si>
    <t>Produk sudah dikoreksi, hanya menjual Infikids saja</t>
  </si>
  <si>
    <t>Tidak belanja ke toko langsung, namun untuk kode kdn 531 belum berubah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</si>
</sst>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[Red]#,##0"/>
  </numFmts>
  <fonts count="6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1" xfId="0" applyFill="1" applyBorder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Fill="1" applyBorder="1"/>
    <xf numFmtId="16" fontId="0" fillId="0" borderId="1" xfId="0" applyNumberFormat="1" applyBorder="1"/>
    <xf numFmtId="0" fontId="0" fillId="2" borderId="1" xfId="0" applyFill="1" applyBorder="1"/>
    <xf numFmtId="0" fontId="0" fillId="0" borderId="1" xfId="0" applyBorder="1" applyAlignment="1">
      <alignment wrapText="1"/>
    </xf>
    <xf numFmtId="0" fontId="0" fillId="2" borderId="1" xfId="0" applyFill="1" applyBorder="1" applyAlignment="1">
      <alignment horizontal="center" vertical="center"/>
    </xf>
    <xf numFmtId="1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/>
    <xf numFmtId="0" fontId="0" fillId="3" borderId="1" xfId="0" applyFill="1" applyBorder="1"/>
    <xf numFmtId="16" fontId="0" fillId="0" borderId="1" xfId="0" applyNumberFormat="1" applyFill="1" applyBorder="1"/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right"/>
    </xf>
    <xf numFmtId="0" fontId="0" fillId="2" borderId="1" xfId="0" applyFill="1" applyBorder="1" applyAlignment="1">
      <alignment horizontal="left" vertical="center"/>
    </xf>
    <xf numFmtId="16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16" fontId="0" fillId="2" borderId="1" xfId="0" applyNumberFormat="1" applyFill="1" applyBorder="1"/>
    <xf numFmtId="0" fontId="0" fillId="2" borderId="1" xfId="0" applyFill="1" applyBorder="1" applyAlignment="1">
      <alignment wrapText="1"/>
    </xf>
    <xf numFmtId="0" fontId="3" fillId="2" borderId="1" xfId="0" applyFont="1" applyFill="1" applyBorder="1"/>
    <xf numFmtId="0" fontId="0" fillId="2" borderId="1" xfId="0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0" fontId="3" fillId="0" borderId="0" xfId="0" applyFont="1" applyAlignment="1"/>
    <xf numFmtId="0" fontId="0" fillId="2" borderId="1" xfId="0" applyFill="1" applyBorder="1" applyAlignment="1">
      <alignment horizontal="right"/>
    </xf>
    <xf numFmtId="0" fontId="0" fillId="2" borderId="1" xfId="0" applyFill="1" applyBorder="1" applyAlignment="1"/>
    <xf numFmtId="16" fontId="0" fillId="2" borderId="1" xfId="0" applyNumberFormat="1" applyFill="1" applyBorder="1" applyAlignment="1"/>
    <xf numFmtId="0" fontId="3" fillId="4" borderId="0" xfId="0" applyFont="1" applyFill="1"/>
    <xf numFmtId="0" fontId="0" fillId="5" borderId="1" xfId="0" applyFill="1" applyBorder="1" applyAlignment="1">
      <alignment horizontal="center" vertical="center"/>
    </xf>
    <xf numFmtId="0" fontId="0" fillId="5" borderId="1" xfId="0" applyFill="1" applyBorder="1"/>
    <xf numFmtId="16" fontId="0" fillId="5" borderId="1" xfId="0" applyNumberFormat="1" applyFill="1" applyBorder="1"/>
    <xf numFmtId="0" fontId="3" fillId="5" borderId="1" xfId="0" applyFont="1" applyFill="1" applyBorder="1"/>
    <xf numFmtId="0" fontId="0" fillId="4" borderId="1" xfId="0" applyFill="1" applyBorder="1" applyAlignment="1">
      <alignment horizontal="center" vertical="center"/>
    </xf>
    <xf numFmtId="0" fontId="0" fillId="4" borderId="1" xfId="0" applyFill="1" applyBorder="1"/>
    <xf numFmtId="16" fontId="0" fillId="4" borderId="1" xfId="0" applyNumberFormat="1" applyFill="1" applyBorder="1"/>
    <xf numFmtId="0" fontId="3" fillId="4" borderId="1" xfId="0" applyFont="1" applyFill="1" applyBorder="1"/>
    <xf numFmtId="0" fontId="0" fillId="4" borderId="1" xfId="0" applyFill="1" applyBorder="1" applyAlignment="1">
      <alignment horizontal="right"/>
    </xf>
    <xf numFmtId="9" fontId="0" fillId="0" borderId="0" xfId="0" applyNumberFormat="1"/>
    <xf numFmtId="164" fontId="0" fillId="0" borderId="0" xfId="0" applyNumberFormat="1"/>
    <xf numFmtId="0" fontId="0" fillId="0" borderId="4" xfId="0" applyFill="1" applyBorder="1"/>
    <xf numFmtId="0" fontId="3" fillId="0" borderId="0" xfId="0" applyFont="1" applyAlignment="1">
      <alignment wrapText="1"/>
    </xf>
    <xf numFmtId="0" fontId="0" fillId="2" borderId="1" xfId="0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0" fillId="0" borderId="2" xfId="0" applyBorder="1" applyAlignment="1">
      <alignment horizontal="left" wrapText="1"/>
    </xf>
    <xf numFmtId="0" fontId="0" fillId="3" borderId="1" xfId="0" applyFill="1" applyBorder="1" applyAlignment="1">
      <alignment horizontal="left"/>
    </xf>
    <xf numFmtId="0" fontId="0" fillId="0" borderId="1" xfId="0" applyFill="1" applyBorder="1" applyAlignment="1">
      <alignment horizontal="right"/>
    </xf>
    <xf numFmtId="16" fontId="0" fillId="0" borderId="1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4:V24"/>
  <sheetViews>
    <sheetView tabSelected="1" topLeftCell="A4" zoomScaleNormal="100" workbookViewId="0">
      <pane ySplit="1" topLeftCell="A11" activePane="bottomLeft" state="frozen"/>
      <selection activeCell="A4" sqref="A4"/>
      <selection pane="bottomLeft" activeCell="H17" sqref="H17"/>
    </sheetView>
  </sheetViews>
  <sheetFormatPr defaultRowHeight="15" x14ac:dyDescent="0.25"/>
  <cols>
    <col min="2" max="2" width="3.5703125" bestFit="1" customWidth="1"/>
    <col min="3" max="3" width="21.5703125" style="53" bestFit="1" customWidth="1"/>
    <col min="4" max="4" width="7.28515625" bestFit="1" customWidth="1"/>
    <col min="5" max="5" width="11.28515625" style="53" customWidth="1"/>
    <col min="6" max="6" width="9.85546875" bestFit="1" customWidth="1"/>
    <col min="7" max="7" width="11.140625" bestFit="1" customWidth="1"/>
    <col min="9" max="9" width="13.140625" bestFit="1" customWidth="1"/>
    <col min="10" max="10" width="18.85546875" hidden="1" customWidth="1"/>
    <col min="11" max="11" width="14.7109375" hidden="1" customWidth="1"/>
    <col min="12" max="12" width="17.28515625" hidden="1" customWidth="1"/>
    <col min="13" max="13" width="66.85546875" hidden="1" customWidth="1"/>
    <col min="14" max="14" width="41.140625" hidden="1" customWidth="1"/>
    <col min="15" max="16" width="6.7109375" bestFit="1" customWidth="1"/>
    <col min="17" max="17" width="9.7109375" bestFit="1" customWidth="1"/>
    <col min="18" max="18" width="7.28515625" bestFit="1" customWidth="1"/>
    <col min="19" max="19" width="5.7109375" bestFit="1" customWidth="1"/>
    <col min="20" max="20" width="9.7109375" customWidth="1"/>
    <col min="21" max="21" width="5.28515625" bestFit="1" customWidth="1"/>
    <col min="22" max="22" width="63.7109375" bestFit="1" customWidth="1"/>
  </cols>
  <sheetData>
    <row r="4" spans="2:22" ht="31.5" customHeight="1" x14ac:dyDescent="0.25">
      <c r="B4" s="1" t="s">
        <v>21</v>
      </c>
      <c r="C4" s="52" t="s">
        <v>15</v>
      </c>
      <c r="D4" s="2" t="s">
        <v>64</v>
      </c>
      <c r="E4" s="54" t="s">
        <v>0</v>
      </c>
      <c r="F4" s="2" t="s">
        <v>3</v>
      </c>
      <c r="G4" s="2" t="s">
        <v>2</v>
      </c>
      <c r="H4" s="2" t="s">
        <v>14</v>
      </c>
      <c r="I4" s="1" t="s">
        <v>40</v>
      </c>
      <c r="J4" s="3" t="s">
        <v>43</v>
      </c>
      <c r="K4" s="3" t="s">
        <v>44</v>
      </c>
      <c r="L4" s="3" t="s">
        <v>86</v>
      </c>
      <c r="M4" s="3" t="s">
        <v>81</v>
      </c>
      <c r="N4" s="3" t="s">
        <v>63</v>
      </c>
      <c r="O4" s="3" t="s">
        <v>113</v>
      </c>
      <c r="P4" s="3" t="s">
        <v>115</v>
      </c>
      <c r="Q4" s="3" t="s">
        <v>114</v>
      </c>
      <c r="R4" s="3" t="s">
        <v>139</v>
      </c>
      <c r="S4" s="3"/>
      <c r="T4" s="3"/>
      <c r="U4" s="3" t="s">
        <v>152</v>
      </c>
      <c r="V4" s="3" t="s">
        <v>135</v>
      </c>
    </row>
    <row r="5" spans="2:22" x14ac:dyDescent="0.25">
      <c r="B5" s="8">
        <v>1</v>
      </c>
      <c r="C5" s="49" t="s">
        <v>45</v>
      </c>
      <c r="D5" s="8" t="s">
        <v>80</v>
      </c>
      <c r="E5" s="49" t="s">
        <v>1</v>
      </c>
      <c r="F5" s="8">
        <v>50600</v>
      </c>
      <c r="G5" s="8">
        <v>53700</v>
      </c>
      <c r="H5" s="8">
        <f>F5-G5</f>
        <v>-3100</v>
      </c>
      <c r="I5" s="10" t="s">
        <v>41</v>
      </c>
      <c r="J5" s="8"/>
      <c r="K5" s="22">
        <v>43381</v>
      </c>
      <c r="L5" s="22"/>
      <c r="M5" s="8" t="s">
        <v>88</v>
      </c>
      <c r="N5" s="8" t="s">
        <v>85</v>
      </c>
      <c r="O5" s="20">
        <v>43390</v>
      </c>
      <c r="P5" s="22">
        <v>43401</v>
      </c>
      <c r="Q5" s="22">
        <v>43407</v>
      </c>
      <c r="R5" s="22"/>
      <c r="S5" s="22"/>
      <c r="T5" s="22"/>
      <c r="U5" s="22"/>
      <c r="V5" s="8" t="s">
        <v>134</v>
      </c>
    </row>
    <row r="6" spans="2:22" x14ac:dyDescent="0.25">
      <c r="B6" s="8">
        <v>2</v>
      </c>
      <c r="C6" s="49" t="s">
        <v>5</v>
      </c>
      <c r="D6" s="8" t="s">
        <v>80</v>
      </c>
      <c r="E6" s="49" t="s">
        <v>4</v>
      </c>
      <c r="F6" s="8">
        <v>109725</v>
      </c>
      <c r="G6" s="8">
        <v>111200</v>
      </c>
      <c r="H6" s="8">
        <f>F6-G6</f>
        <v>-1475</v>
      </c>
      <c r="I6" s="10" t="s">
        <v>41</v>
      </c>
      <c r="J6" s="8"/>
      <c r="K6" s="22">
        <v>43381</v>
      </c>
      <c r="L6" s="22">
        <v>43384</v>
      </c>
      <c r="M6" s="8" t="s">
        <v>88</v>
      </c>
      <c r="N6" s="8" t="s">
        <v>89</v>
      </c>
      <c r="O6" s="20">
        <v>43390</v>
      </c>
      <c r="P6" s="22">
        <v>43401</v>
      </c>
      <c r="Q6" s="22">
        <v>43407</v>
      </c>
      <c r="R6" s="22">
        <v>43413</v>
      </c>
      <c r="S6" s="22"/>
      <c r="T6" s="22"/>
      <c r="U6" s="22"/>
      <c r="V6" s="24" t="s">
        <v>140</v>
      </c>
    </row>
    <row r="7" spans="2:22" ht="45" x14ac:dyDescent="0.25">
      <c r="B7" s="10">
        <v>3</v>
      </c>
      <c r="C7" s="19" t="s">
        <v>7</v>
      </c>
      <c r="D7" s="10" t="s">
        <v>80</v>
      </c>
      <c r="E7" s="19" t="s">
        <v>6</v>
      </c>
      <c r="F7" s="10">
        <v>104500</v>
      </c>
      <c r="G7" s="10">
        <v>111200</v>
      </c>
      <c r="H7" s="10">
        <f>F7-G7</f>
        <v>-6700</v>
      </c>
      <c r="I7" s="10" t="s">
        <v>41</v>
      </c>
      <c r="J7" s="10"/>
      <c r="K7" s="20">
        <v>43382</v>
      </c>
      <c r="L7" s="20">
        <v>43384</v>
      </c>
      <c r="M7" s="28" t="s">
        <v>90</v>
      </c>
      <c r="N7" s="28" t="s">
        <v>87</v>
      </c>
      <c r="O7" s="20">
        <v>43390</v>
      </c>
      <c r="P7" s="22">
        <v>43401</v>
      </c>
      <c r="Q7" s="22">
        <v>43407</v>
      </c>
      <c r="R7" s="22">
        <v>43413</v>
      </c>
      <c r="S7" s="22" t="s">
        <v>158</v>
      </c>
      <c r="T7" s="22"/>
      <c r="U7" s="22"/>
      <c r="V7" s="24" t="s">
        <v>141</v>
      </c>
    </row>
    <row r="8" spans="2:22" ht="45" x14ac:dyDescent="0.25">
      <c r="B8" s="10">
        <v>4</v>
      </c>
      <c r="C8" s="19" t="s">
        <v>8</v>
      </c>
      <c r="D8" s="10" t="s">
        <v>80</v>
      </c>
      <c r="E8" s="19" t="s">
        <v>9</v>
      </c>
      <c r="F8" s="10">
        <v>63000</v>
      </c>
      <c r="G8" s="10">
        <v>67300</v>
      </c>
      <c r="H8" s="10">
        <f t="shared" ref="H8:H19" si="0">F8-G8</f>
        <v>-4300</v>
      </c>
      <c r="I8" s="10" t="s">
        <v>42</v>
      </c>
      <c r="J8" s="20">
        <v>43367</v>
      </c>
      <c r="K8" s="20">
        <v>43382</v>
      </c>
      <c r="L8" s="20">
        <v>43384</v>
      </c>
      <c r="M8" s="10" t="s">
        <v>91</v>
      </c>
      <c r="N8" s="28" t="s">
        <v>92</v>
      </c>
      <c r="O8" s="10"/>
      <c r="P8" s="10"/>
      <c r="Q8" s="10"/>
      <c r="R8" s="10"/>
      <c r="S8" s="10"/>
      <c r="T8" s="10"/>
      <c r="U8" s="10"/>
      <c r="V8" s="1"/>
    </row>
    <row r="9" spans="2:22" x14ac:dyDescent="0.25">
      <c r="B9" s="4">
        <v>5</v>
      </c>
      <c r="C9" s="50" t="s">
        <v>11</v>
      </c>
      <c r="D9" s="4"/>
      <c r="E9" s="50" t="s">
        <v>12</v>
      </c>
      <c r="F9" s="4">
        <v>106000</v>
      </c>
      <c r="G9" s="4">
        <v>112400</v>
      </c>
      <c r="H9" s="4">
        <f t="shared" si="0"/>
        <v>-6400</v>
      </c>
      <c r="I9" s="13" t="s">
        <v>41</v>
      </c>
      <c r="J9" s="4"/>
      <c r="K9" s="11">
        <v>43381</v>
      </c>
      <c r="L9" s="11">
        <v>43384</v>
      </c>
      <c r="M9" s="29"/>
      <c r="N9" s="29" t="s">
        <v>93</v>
      </c>
      <c r="O9" s="11">
        <v>43390</v>
      </c>
      <c r="P9" s="7">
        <v>43401</v>
      </c>
      <c r="Q9" s="7">
        <v>43407</v>
      </c>
      <c r="R9" s="7">
        <v>43413</v>
      </c>
      <c r="S9" s="13" t="s">
        <v>158</v>
      </c>
      <c r="T9" s="7"/>
      <c r="U9" s="7"/>
      <c r="V9" s="14" t="s">
        <v>128</v>
      </c>
    </row>
    <row r="10" spans="2:22" ht="60" x14ac:dyDescent="0.25">
      <c r="B10" s="10">
        <v>6</v>
      </c>
      <c r="C10" s="19" t="s">
        <v>13</v>
      </c>
      <c r="D10" s="10" t="s">
        <v>80</v>
      </c>
      <c r="E10" s="19" t="s">
        <v>6</v>
      </c>
      <c r="F10" s="10">
        <v>108000</v>
      </c>
      <c r="G10" s="10">
        <v>111200</v>
      </c>
      <c r="H10" s="10">
        <f t="shared" si="0"/>
        <v>-3200</v>
      </c>
      <c r="I10" s="10" t="s">
        <v>41</v>
      </c>
      <c r="J10" s="10"/>
      <c r="K10" s="20">
        <v>43381</v>
      </c>
      <c r="L10" s="20"/>
      <c r="M10" s="10" t="s">
        <v>94</v>
      </c>
      <c r="N10" s="28" t="s">
        <v>95</v>
      </c>
      <c r="O10" s="10"/>
      <c r="P10" s="10"/>
      <c r="Q10" s="10"/>
      <c r="R10" s="10"/>
      <c r="S10" s="10"/>
      <c r="T10" s="10"/>
      <c r="U10" s="10"/>
      <c r="V10" s="1"/>
    </row>
    <row r="11" spans="2:22" ht="30" x14ac:dyDescent="0.25">
      <c r="B11" s="1">
        <v>7</v>
      </c>
      <c r="C11" s="51" t="s">
        <v>16</v>
      </c>
      <c r="D11" s="3"/>
      <c r="E11" s="51" t="s">
        <v>17</v>
      </c>
      <c r="F11" s="3">
        <v>65000</v>
      </c>
      <c r="G11" s="3">
        <v>66000</v>
      </c>
      <c r="H11" s="3">
        <f t="shared" si="0"/>
        <v>-1000</v>
      </c>
      <c r="I11" s="13" t="s">
        <v>42</v>
      </c>
      <c r="J11" s="7">
        <v>43382</v>
      </c>
      <c r="K11" s="1"/>
      <c r="L11" s="7">
        <v>43384</v>
      </c>
      <c r="M11" s="1" t="s">
        <v>96</v>
      </c>
      <c r="N11" s="9" t="s">
        <v>97</v>
      </c>
      <c r="O11" s="11">
        <v>43390</v>
      </c>
      <c r="P11" s="7">
        <v>43401</v>
      </c>
      <c r="Q11" s="7">
        <v>43407</v>
      </c>
      <c r="R11" s="7">
        <v>43413</v>
      </c>
      <c r="S11" s="13" t="s">
        <v>158</v>
      </c>
      <c r="T11" s="7"/>
      <c r="U11" s="7"/>
      <c r="V11" s="14" t="s">
        <v>143</v>
      </c>
    </row>
    <row r="12" spans="2:22" x14ac:dyDescent="0.25">
      <c r="B12" s="8">
        <v>8</v>
      </c>
      <c r="C12" s="49" t="s">
        <v>18</v>
      </c>
      <c r="D12" s="8" t="s">
        <v>80</v>
      </c>
      <c r="E12" s="49" t="s">
        <v>17</v>
      </c>
      <c r="F12" s="8">
        <v>63000</v>
      </c>
      <c r="G12" s="8">
        <v>66000</v>
      </c>
      <c r="H12" s="8">
        <f t="shared" si="0"/>
        <v>-3000</v>
      </c>
      <c r="I12" s="10" t="s">
        <v>41</v>
      </c>
      <c r="J12" s="22">
        <v>43367</v>
      </c>
      <c r="K12" s="22">
        <v>43382</v>
      </c>
      <c r="L12" s="22">
        <v>43384</v>
      </c>
      <c r="M12" s="8" t="s">
        <v>79</v>
      </c>
      <c r="N12" s="8"/>
      <c r="O12" s="20">
        <v>43390</v>
      </c>
      <c r="P12" s="22">
        <v>43401</v>
      </c>
      <c r="Q12" s="22">
        <v>43407</v>
      </c>
      <c r="R12" s="22"/>
      <c r="S12" s="22"/>
      <c r="T12" s="22"/>
      <c r="U12" s="22"/>
      <c r="V12" s="8" t="s">
        <v>138</v>
      </c>
    </row>
    <row r="13" spans="2:22" x14ac:dyDescent="0.25">
      <c r="B13" s="8">
        <v>9</v>
      </c>
      <c r="C13" s="49" t="s">
        <v>19</v>
      </c>
      <c r="D13" s="8" t="s">
        <v>102</v>
      </c>
      <c r="E13" s="49" t="s">
        <v>10</v>
      </c>
      <c r="F13" s="8">
        <v>65900</v>
      </c>
      <c r="G13" s="8">
        <v>66800</v>
      </c>
      <c r="H13" s="8">
        <f t="shared" si="0"/>
        <v>-900</v>
      </c>
      <c r="I13" s="10" t="s">
        <v>46</v>
      </c>
      <c r="J13" s="8"/>
      <c r="K13" s="24"/>
      <c r="L13" s="24"/>
      <c r="M13" s="32" t="s">
        <v>103</v>
      </c>
      <c r="N13" s="8"/>
      <c r="O13" s="20">
        <v>43390</v>
      </c>
      <c r="P13" s="8"/>
      <c r="Q13" s="8" t="s">
        <v>125</v>
      </c>
      <c r="R13" s="8"/>
      <c r="S13" s="8"/>
      <c r="T13" s="8"/>
      <c r="U13" s="8"/>
      <c r="V13" s="24" t="s">
        <v>116</v>
      </c>
    </row>
    <row r="14" spans="2:22" x14ac:dyDescent="0.25">
      <c r="B14" s="8">
        <v>10</v>
      </c>
      <c r="C14" s="49" t="s">
        <v>20</v>
      </c>
      <c r="D14" s="23" t="s">
        <v>80</v>
      </c>
      <c r="E14" s="49" t="s">
        <v>10</v>
      </c>
      <c r="F14" s="8">
        <v>64900</v>
      </c>
      <c r="G14" s="8">
        <v>66800</v>
      </c>
      <c r="H14" s="8">
        <f t="shared" si="0"/>
        <v>-1900</v>
      </c>
      <c r="I14" s="10" t="s">
        <v>41</v>
      </c>
      <c r="J14" s="22">
        <v>43382</v>
      </c>
      <c r="K14" s="8"/>
      <c r="L14" s="22">
        <v>43384</v>
      </c>
      <c r="M14" s="8"/>
      <c r="N14" s="24" t="s">
        <v>112</v>
      </c>
      <c r="O14" s="20">
        <v>43390</v>
      </c>
      <c r="P14" s="22">
        <v>43401</v>
      </c>
      <c r="Q14" s="22">
        <v>43407</v>
      </c>
      <c r="R14" s="22">
        <v>43413</v>
      </c>
      <c r="S14" s="10" t="s">
        <v>158</v>
      </c>
      <c r="T14" s="22"/>
      <c r="U14" s="22"/>
      <c r="V14" s="8" t="s">
        <v>159</v>
      </c>
    </row>
    <row r="15" spans="2:22" ht="75" x14ac:dyDescent="0.25">
      <c r="B15" s="10">
        <v>11</v>
      </c>
      <c r="C15" s="19" t="s">
        <v>34</v>
      </c>
      <c r="D15" s="10" t="s">
        <v>80</v>
      </c>
      <c r="E15" s="19" t="s">
        <v>35</v>
      </c>
      <c r="F15" s="10">
        <v>112000</v>
      </c>
      <c r="G15" s="10">
        <v>119400</v>
      </c>
      <c r="H15" s="10">
        <f t="shared" si="0"/>
        <v>-7400</v>
      </c>
      <c r="I15" s="10" t="s">
        <v>42</v>
      </c>
      <c r="J15" s="20">
        <v>43382</v>
      </c>
      <c r="K15" s="10"/>
      <c r="L15" s="20">
        <v>43384</v>
      </c>
      <c r="M15" s="26"/>
      <c r="N15" s="27" t="s">
        <v>106</v>
      </c>
      <c r="O15" s="20">
        <v>43390</v>
      </c>
      <c r="P15" s="10"/>
      <c r="Q15" s="10"/>
      <c r="R15" s="10"/>
      <c r="S15" s="10"/>
      <c r="T15" s="10"/>
      <c r="U15" s="10"/>
      <c r="V15" s="1"/>
    </row>
    <row r="16" spans="2:22" x14ac:dyDescent="0.25">
      <c r="B16" s="15">
        <v>12</v>
      </c>
      <c r="C16" s="55" t="s">
        <v>36</v>
      </c>
      <c r="D16" s="15" t="s">
        <v>102</v>
      </c>
      <c r="E16" s="51" t="s">
        <v>37</v>
      </c>
      <c r="F16" s="3">
        <v>91000</v>
      </c>
      <c r="G16" s="3">
        <v>91600</v>
      </c>
      <c r="H16" s="3">
        <f>F16-G16</f>
        <v>-600</v>
      </c>
      <c r="I16" s="13" t="s">
        <v>47</v>
      </c>
      <c r="J16" s="16">
        <v>43382</v>
      </c>
      <c r="K16" s="3"/>
      <c r="L16" s="3"/>
      <c r="M16" s="56" t="s">
        <v>60</v>
      </c>
      <c r="N16" s="56"/>
      <c r="O16" s="57">
        <v>43390</v>
      </c>
      <c r="P16" s="16">
        <v>43401</v>
      </c>
      <c r="Q16" s="16">
        <v>43407</v>
      </c>
      <c r="R16" s="16">
        <v>43413</v>
      </c>
      <c r="S16" s="16" t="s">
        <v>158</v>
      </c>
      <c r="T16" s="16"/>
      <c r="U16" s="16"/>
      <c r="V16" s="43" t="s">
        <v>160</v>
      </c>
    </row>
    <row r="17" spans="2:22" ht="45" x14ac:dyDescent="0.25">
      <c r="B17" s="15">
        <v>13</v>
      </c>
      <c r="C17" s="55" t="s">
        <v>38</v>
      </c>
      <c r="D17" s="15" t="s">
        <v>102</v>
      </c>
      <c r="E17" s="52" t="s">
        <v>39</v>
      </c>
      <c r="F17" s="1">
        <v>145000</v>
      </c>
      <c r="G17" s="1">
        <v>151300</v>
      </c>
      <c r="H17" s="1">
        <f t="shared" si="0"/>
        <v>-6300</v>
      </c>
      <c r="I17" s="4" t="s">
        <v>42</v>
      </c>
      <c r="J17" s="7">
        <v>43382</v>
      </c>
      <c r="K17" s="1"/>
      <c r="L17" s="7">
        <v>43384</v>
      </c>
      <c r="M17" s="12" t="s">
        <v>111</v>
      </c>
      <c r="N17" s="14" t="s">
        <v>93</v>
      </c>
      <c r="O17" s="11">
        <v>43390</v>
      </c>
      <c r="P17" s="7">
        <v>43401</v>
      </c>
      <c r="Q17" s="7">
        <v>43407</v>
      </c>
      <c r="R17" s="7">
        <v>43413</v>
      </c>
      <c r="S17" s="7"/>
      <c r="T17" s="7"/>
      <c r="U17" s="7"/>
      <c r="V17" s="9" t="s">
        <v>142</v>
      </c>
    </row>
    <row r="18" spans="2:22" x14ac:dyDescent="0.25">
      <c r="B18" s="1">
        <v>14</v>
      </c>
      <c r="C18" s="52" t="s">
        <v>122</v>
      </c>
      <c r="D18" s="7">
        <v>43390</v>
      </c>
      <c r="E18" s="52" t="s">
        <v>123</v>
      </c>
      <c r="F18" s="1">
        <v>102500</v>
      </c>
      <c r="G18" s="1">
        <v>105900</v>
      </c>
      <c r="H18" s="1">
        <f t="shared" si="0"/>
        <v>-3400</v>
      </c>
      <c r="I18" s="4" t="s">
        <v>124</v>
      </c>
      <c r="J18" s="1"/>
      <c r="K18" s="1"/>
      <c r="L18" s="1"/>
      <c r="M18" s="1"/>
      <c r="N18" s="1"/>
      <c r="O18" s="7">
        <v>43390</v>
      </c>
      <c r="P18" s="7">
        <v>43401</v>
      </c>
      <c r="Q18" s="7">
        <v>43407</v>
      </c>
      <c r="R18" s="7">
        <v>43415</v>
      </c>
      <c r="S18" s="16" t="s">
        <v>158</v>
      </c>
      <c r="T18" s="7"/>
      <c r="U18" s="7"/>
      <c r="V18" s="1"/>
    </row>
    <row r="19" spans="2:22" x14ac:dyDescent="0.25">
      <c r="B19" s="1">
        <v>15</v>
      </c>
      <c r="C19" s="52" t="s">
        <v>136</v>
      </c>
      <c r="D19" s="7">
        <v>43390</v>
      </c>
      <c r="E19" s="52" t="s">
        <v>137</v>
      </c>
      <c r="F19" s="1">
        <v>98000</v>
      </c>
      <c r="G19" s="1">
        <v>100900</v>
      </c>
      <c r="H19" s="1">
        <f t="shared" si="0"/>
        <v>-2900</v>
      </c>
      <c r="I19" s="4" t="s">
        <v>41</v>
      </c>
      <c r="J19" s="1"/>
      <c r="K19" s="1"/>
      <c r="L19" s="1"/>
      <c r="M19" s="1"/>
      <c r="N19" s="1"/>
      <c r="O19" s="7">
        <v>43407</v>
      </c>
      <c r="P19" s="7">
        <v>43413</v>
      </c>
      <c r="Q19" s="1"/>
      <c r="R19" s="1"/>
      <c r="S19" s="1"/>
      <c r="T19" s="1"/>
      <c r="U19" s="1"/>
      <c r="V19" s="1"/>
    </row>
    <row r="20" spans="2:22" x14ac:dyDescent="0.25">
      <c r="B20" s="1"/>
      <c r="C20" s="52"/>
      <c r="D20" s="7"/>
      <c r="E20" s="52"/>
      <c r="F20" s="1"/>
      <c r="G20" s="1"/>
      <c r="H20" s="1"/>
      <c r="I20" s="4"/>
      <c r="J20" s="1"/>
      <c r="K20" s="1"/>
      <c r="L20" s="1"/>
      <c r="M20" s="1"/>
      <c r="N20" s="1"/>
      <c r="O20" s="7"/>
      <c r="P20" s="7"/>
      <c r="Q20" s="1"/>
      <c r="R20" s="1"/>
      <c r="S20" s="1"/>
      <c r="T20" s="1"/>
      <c r="U20" s="1"/>
      <c r="V20" s="1"/>
    </row>
    <row r="21" spans="2:22" x14ac:dyDescent="0.25">
      <c r="B21" s="1"/>
      <c r="C21" s="52"/>
      <c r="D21" s="7"/>
      <c r="E21" s="52"/>
      <c r="F21" s="1"/>
      <c r="G21" s="1"/>
      <c r="H21" s="1"/>
      <c r="I21" s="4"/>
      <c r="J21" s="1"/>
      <c r="K21" s="1"/>
      <c r="L21" s="1"/>
      <c r="M21" s="1"/>
      <c r="N21" s="1"/>
      <c r="O21" s="7"/>
      <c r="P21" s="7"/>
      <c r="Q21" s="1"/>
      <c r="R21" s="1"/>
      <c r="S21" s="1"/>
      <c r="T21" s="1"/>
      <c r="U21" s="1"/>
      <c r="V21" s="1"/>
    </row>
    <row r="22" spans="2:22" x14ac:dyDescent="0.25">
      <c r="B22" s="1"/>
      <c r="C22" s="52"/>
      <c r="D22" s="7"/>
      <c r="E22" s="52"/>
      <c r="F22" s="1"/>
      <c r="G22" s="1"/>
      <c r="H22" s="1"/>
      <c r="I22" s="4"/>
      <c r="J22" s="1"/>
      <c r="K22" s="1"/>
      <c r="L22" s="1"/>
      <c r="M22" s="1"/>
      <c r="N22" s="1"/>
      <c r="O22" s="7"/>
      <c r="P22" s="7"/>
      <c r="Q22" s="1"/>
      <c r="R22" s="1"/>
      <c r="S22" s="1"/>
      <c r="T22" s="1"/>
      <c r="U22" s="1"/>
      <c r="V22" s="1"/>
    </row>
    <row r="23" spans="2:22" x14ac:dyDescent="0.25">
      <c r="B23" s="1"/>
      <c r="C23" s="52"/>
      <c r="D23" s="7"/>
      <c r="E23" s="52"/>
      <c r="F23" s="1"/>
      <c r="G23" s="1"/>
      <c r="H23" s="1"/>
      <c r="I23" s="4"/>
      <c r="J23" s="1"/>
      <c r="K23" s="1"/>
      <c r="L23" s="1"/>
      <c r="M23" s="1"/>
      <c r="N23" s="1"/>
      <c r="O23" s="7"/>
      <c r="P23" s="7"/>
      <c r="Q23" s="1"/>
      <c r="R23" s="1"/>
      <c r="S23" s="1"/>
      <c r="T23" s="1"/>
      <c r="U23" s="1"/>
      <c r="V23" s="1"/>
    </row>
    <row r="24" spans="2:22" x14ac:dyDescent="0.25">
      <c r="B24" s="1"/>
      <c r="C24" s="52"/>
      <c r="D24" s="1"/>
      <c r="E24" s="52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3:S1048575"/>
  <sheetViews>
    <sheetView workbookViewId="0">
      <selection activeCell="C7" sqref="C7"/>
    </sheetView>
  </sheetViews>
  <sheetFormatPr defaultRowHeight="15" x14ac:dyDescent="0.25"/>
  <cols>
    <col min="2" max="2" width="3.5703125" style="5" bestFit="1" customWidth="1"/>
    <col min="3" max="3" width="24" bestFit="1" customWidth="1"/>
    <col min="4" max="4" width="10.85546875" bestFit="1" customWidth="1"/>
    <col min="5" max="5" width="17.7109375" bestFit="1" customWidth="1"/>
    <col min="6" max="6" width="9.85546875" bestFit="1" customWidth="1"/>
    <col min="7" max="7" width="11.140625" bestFit="1" customWidth="1"/>
    <col min="9" max="9" width="13.140625" bestFit="1" customWidth="1"/>
    <col min="10" max="11" width="14.7109375" hidden="1" customWidth="1"/>
    <col min="12" max="12" width="16.85546875" hidden="1" customWidth="1"/>
    <col min="13" max="13" width="68.42578125" hidden="1" customWidth="1"/>
    <col min="14" max="14" width="10.85546875" hidden="1" customWidth="1"/>
    <col min="19" max="19" width="27.42578125" bestFit="1" customWidth="1"/>
  </cols>
  <sheetData>
    <row r="3" spans="2:19" x14ac:dyDescent="0.25">
      <c r="B3" s="4" t="s">
        <v>21</v>
      </c>
      <c r="C3" s="1" t="s">
        <v>15</v>
      </c>
      <c r="D3" s="1" t="s">
        <v>64</v>
      </c>
      <c r="E3" s="1" t="s">
        <v>0</v>
      </c>
      <c r="F3" s="1" t="s">
        <v>3</v>
      </c>
      <c r="G3" s="1" t="s">
        <v>2</v>
      </c>
      <c r="H3" s="1" t="s">
        <v>14</v>
      </c>
      <c r="I3" s="1"/>
      <c r="J3" s="3" t="s">
        <v>43</v>
      </c>
      <c r="K3" s="3" t="s">
        <v>44</v>
      </c>
      <c r="L3" s="3" t="s">
        <v>98</v>
      </c>
      <c r="M3" s="3" t="s">
        <v>81</v>
      </c>
      <c r="N3" s="3" t="s">
        <v>63</v>
      </c>
      <c r="O3" s="3" t="s">
        <v>113</v>
      </c>
      <c r="P3" s="3" t="s">
        <v>115</v>
      </c>
      <c r="Q3" s="3" t="s">
        <v>114</v>
      </c>
      <c r="R3" s="3" t="s">
        <v>139</v>
      </c>
      <c r="S3" s="3" t="s">
        <v>131</v>
      </c>
    </row>
    <row r="4" spans="2:19" x14ac:dyDescent="0.25">
      <c r="B4" s="10">
        <v>1</v>
      </c>
      <c r="C4" s="8" t="s">
        <v>22</v>
      </c>
      <c r="D4" s="8" t="s">
        <v>80</v>
      </c>
      <c r="E4" s="8" t="s">
        <v>23</v>
      </c>
      <c r="F4" s="8">
        <v>136500</v>
      </c>
      <c r="G4" s="8">
        <v>140500</v>
      </c>
      <c r="H4" s="8">
        <f t="shared" ref="H4:H12" si="0">F4-G4</f>
        <v>-4000</v>
      </c>
      <c r="I4" s="8" t="s">
        <v>41</v>
      </c>
      <c r="J4" s="8"/>
      <c r="K4" s="8"/>
      <c r="L4" s="8"/>
      <c r="M4" s="8"/>
      <c r="N4" s="8">
        <v>140500</v>
      </c>
      <c r="O4" s="8"/>
      <c r="P4" s="8"/>
      <c r="Q4" s="8"/>
      <c r="R4" s="8"/>
      <c r="S4" s="1"/>
    </row>
    <row r="5" spans="2:19" x14ac:dyDescent="0.25">
      <c r="B5" s="36">
        <v>2</v>
      </c>
      <c r="C5" s="37" t="s">
        <v>24</v>
      </c>
      <c r="D5" s="37"/>
      <c r="E5" s="37" t="s">
        <v>25</v>
      </c>
      <c r="F5" s="37">
        <v>105600</v>
      </c>
      <c r="G5" s="37">
        <v>112900</v>
      </c>
      <c r="H5" s="37">
        <f t="shared" si="0"/>
        <v>-7300</v>
      </c>
      <c r="I5" s="37" t="s">
        <v>41</v>
      </c>
      <c r="J5" s="38">
        <v>43382</v>
      </c>
      <c r="K5" s="38">
        <v>43384</v>
      </c>
      <c r="L5" s="37"/>
      <c r="M5" s="37" t="s">
        <v>101</v>
      </c>
      <c r="N5" s="37"/>
      <c r="O5" s="38">
        <v>43390</v>
      </c>
      <c r="P5" s="38">
        <v>43401</v>
      </c>
      <c r="Q5" s="38">
        <v>43407</v>
      </c>
      <c r="R5" s="38">
        <v>43415</v>
      </c>
      <c r="S5" s="37" t="s">
        <v>132</v>
      </c>
    </row>
    <row r="6" spans="2:19" x14ac:dyDescent="0.25">
      <c r="B6" s="10">
        <v>3</v>
      </c>
      <c r="C6" s="8" t="s">
        <v>26</v>
      </c>
      <c r="D6" s="8" t="s">
        <v>80</v>
      </c>
      <c r="E6" s="8" t="s">
        <v>27</v>
      </c>
      <c r="F6" s="8">
        <v>97500</v>
      </c>
      <c r="G6" s="8">
        <v>100900</v>
      </c>
      <c r="H6" s="8">
        <f t="shared" si="0"/>
        <v>-3400</v>
      </c>
      <c r="I6" s="8" t="s">
        <v>41</v>
      </c>
      <c r="J6" s="8"/>
      <c r="K6" s="8"/>
      <c r="L6" s="8"/>
      <c r="M6" s="8"/>
      <c r="N6" s="8">
        <v>110000</v>
      </c>
      <c r="O6" s="8"/>
      <c r="P6" s="8"/>
      <c r="Q6" s="8"/>
      <c r="R6" s="8"/>
      <c r="S6" s="1"/>
    </row>
    <row r="7" spans="2:19" x14ac:dyDescent="0.25">
      <c r="B7" s="4">
        <v>4</v>
      </c>
      <c r="C7" s="6" t="s">
        <v>100</v>
      </c>
      <c r="D7" s="6"/>
      <c r="E7" s="6" t="s">
        <v>28</v>
      </c>
      <c r="F7" s="6">
        <v>97000</v>
      </c>
      <c r="G7" s="6">
        <v>104300</v>
      </c>
      <c r="H7" s="6">
        <f>F7-G7</f>
        <v>-7300</v>
      </c>
      <c r="I7" s="6" t="s">
        <v>42</v>
      </c>
      <c r="J7" s="16">
        <v>43384</v>
      </c>
      <c r="K7" s="3"/>
      <c r="L7" s="3"/>
      <c r="M7" s="3" t="s">
        <v>104</v>
      </c>
      <c r="N7" s="3"/>
      <c r="O7" s="7">
        <v>43390</v>
      </c>
      <c r="P7" s="7">
        <v>43401</v>
      </c>
      <c r="Q7" s="7">
        <v>43407</v>
      </c>
      <c r="R7" s="7">
        <v>43415</v>
      </c>
      <c r="S7" s="1"/>
    </row>
    <row r="8" spans="2:19" x14ac:dyDescent="0.25">
      <c r="B8" s="10">
        <v>5</v>
      </c>
      <c r="C8" s="8" t="s">
        <v>29</v>
      </c>
      <c r="D8" s="8" t="s">
        <v>80</v>
      </c>
      <c r="E8" s="8" t="s">
        <v>6</v>
      </c>
      <c r="F8" s="8">
        <v>110000</v>
      </c>
      <c r="G8" s="8">
        <v>111200</v>
      </c>
      <c r="H8" s="8">
        <f t="shared" si="0"/>
        <v>-1200</v>
      </c>
      <c r="I8" s="8"/>
      <c r="J8" s="22">
        <v>43382</v>
      </c>
      <c r="K8" s="22">
        <v>43384</v>
      </c>
      <c r="L8" s="8"/>
      <c r="M8" s="8" t="s">
        <v>105</v>
      </c>
      <c r="N8" s="8"/>
      <c r="O8" s="8"/>
      <c r="P8" s="8"/>
      <c r="Q8" s="8"/>
      <c r="R8" s="8"/>
      <c r="S8" s="1"/>
    </row>
    <row r="9" spans="2:19" x14ac:dyDescent="0.25">
      <c r="B9" s="10">
        <v>6</v>
      </c>
      <c r="C9" s="33" t="s">
        <v>30</v>
      </c>
      <c r="D9" s="33" t="s">
        <v>80</v>
      </c>
      <c r="E9" s="33" t="s">
        <v>31</v>
      </c>
      <c r="F9" s="33">
        <v>118000</v>
      </c>
      <c r="G9" s="33">
        <v>118300</v>
      </c>
      <c r="H9" s="33">
        <f t="shared" si="0"/>
        <v>-300</v>
      </c>
      <c r="I9" s="33"/>
      <c r="J9" s="34">
        <v>43382</v>
      </c>
      <c r="K9" s="34">
        <v>43384</v>
      </c>
      <c r="L9" s="33"/>
      <c r="M9" s="23" t="s">
        <v>99</v>
      </c>
      <c r="N9" s="33"/>
      <c r="O9" s="34">
        <v>43390</v>
      </c>
      <c r="P9" s="33"/>
      <c r="Q9" s="33"/>
      <c r="R9" s="33"/>
      <c r="S9" s="1"/>
    </row>
    <row r="10" spans="2:19" x14ac:dyDescent="0.25">
      <c r="B10" s="36">
        <v>7</v>
      </c>
      <c r="C10" s="37" t="s">
        <v>48</v>
      </c>
      <c r="D10" s="37" t="s">
        <v>63</v>
      </c>
      <c r="E10" s="37" t="s">
        <v>49</v>
      </c>
      <c r="F10" s="37">
        <v>49900</v>
      </c>
      <c r="G10" s="37">
        <v>52200</v>
      </c>
      <c r="H10" s="37">
        <f t="shared" si="0"/>
        <v>-2300</v>
      </c>
      <c r="I10" s="37" t="s">
        <v>41</v>
      </c>
      <c r="J10" s="38">
        <v>43382</v>
      </c>
      <c r="K10" s="38">
        <v>43384</v>
      </c>
      <c r="L10" s="37"/>
      <c r="M10" s="37"/>
      <c r="N10" s="37"/>
      <c r="O10" s="38">
        <v>43390</v>
      </c>
      <c r="P10" s="38">
        <v>43401</v>
      </c>
      <c r="Q10" s="37"/>
      <c r="R10" s="37"/>
      <c r="S10" s="39" t="s">
        <v>132</v>
      </c>
    </row>
    <row r="11" spans="2:19" x14ac:dyDescent="0.25">
      <c r="B11" s="10">
        <v>8</v>
      </c>
      <c r="C11" s="8" t="s">
        <v>50</v>
      </c>
      <c r="D11" s="8" t="s">
        <v>80</v>
      </c>
      <c r="E11" s="8" t="s">
        <v>51</v>
      </c>
      <c r="F11" s="8">
        <v>58000</v>
      </c>
      <c r="G11" s="8">
        <v>65000</v>
      </c>
      <c r="H11" s="8">
        <f t="shared" si="0"/>
        <v>-7000</v>
      </c>
      <c r="I11" s="8" t="s">
        <v>46</v>
      </c>
      <c r="J11" s="22">
        <v>43367</v>
      </c>
      <c r="K11" s="22">
        <v>43383</v>
      </c>
      <c r="L11" s="22"/>
      <c r="M11" s="24" t="s">
        <v>55</v>
      </c>
      <c r="N11" s="8"/>
      <c r="O11" s="22">
        <v>43390</v>
      </c>
      <c r="P11" s="22">
        <v>43401</v>
      </c>
      <c r="Q11" s="8"/>
      <c r="R11" s="8"/>
      <c r="S11" s="8"/>
    </row>
    <row r="12" spans="2:19" x14ac:dyDescent="0.25">
      <c r="B12" s="10">
        <v>9</v>
      </c>
      <c r="C12" s="8" t="s">
        <v>120</v>
      </c>
      <c r="D12" s="8" t="s">
        <v>80</v>
      </c>
      <c r="E12" s="8" t="s">
        <v>121</v>
      </c>
      <c r="F12" s="8">
        <v>94500</v>
      </c>
      <c r="G12" s="8">
        <v>96700</v>
      </c>
      <c r="H12" s="8">
        <f t="shared" si="0"/>
        <v>-2200</v>
      </c>
      <c r="I12" s="8" t="s">
        <v>41</v>
      </c>
      <c r="J12" s="8"/>
      <c r="K12" s="8"/>
      <c r="L12" s="8"/>
      <c r="M12" s="8"/>
      <c r="N12" s="8"/>
      <c r="O12" s="22">
        <v>43390</v>
      </c>
      <c r="P12" s="22">
        <v>43401</v>
      </c>
      <c r="Q12" s="22">
        <v>43407</v>
      </c>
      <c r="R12" s="22"/>
      <c r="S12" s="24" t="s">
        <v>133</v>
      </c>
    </row>
    <row r="13" spans="2:19" x14ac:dyDescent="0.25">
      <c r="B13" s="4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2:19" x14ac:dyDescent="0.25">
      <c r="B14" s="4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2:19" x14ac:dyDescent="0.25">
      <c r="B15" s="4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</row>
    <row r="16" spans="2:19" x14ac:dyDescent="0.25">
      <c r="B16" s="4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2:19" x14ac:dyDescent="0.25">
      <c r="B17" s="4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048575" spans="8:8" x14ac:dyDescent="0.25">
      <c r="H1048575">
        <f>F1048575-G1048575</f>
        <v>0</v>
      </c>
    </row>
  </sheetData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3:T23"/>
  <sheetViews>
    <sheetView zoomScaleNormal="100" workbookViewId="0">
      <pane ySplit="3" topLeftCell="A4" activePane="bottomLeft" state="frozen"/>
      <selection pane="bottomLeft" activeCell="B8" sqref="B8:R8"/>
    </sheetView>
  </sheetViews>
  <sheetFormatPr defaultRowHeight="15" x14ac:dyDescent="0.25"/>
  <cols>
    <col min="2" max="2" width="3.5703125" style="5" bestFit="1" customWidth="1"/>
    <col min="3" max="3" width="24" bestFit="1" customWidth="1"/>
    <col min="4" max="4" width="8.28515625" customWidth="1"/>
    <col min="5" max="5" width="17.7109375" bestFit="1" customWidth="1"/>
    <col min="6" max="6" width="9.85546875" bestFit="1" customWidth="1"/>
    <col min="7" max="7" width="11.140625" bestFit="1" customWidth="1"/>
    <col min="9" max="9" width="18.85546875" hidden="1" customWidth="1"/>
    <col min="10" max="10" width="14.7109375" hidden="1" customWidth="1"/>
    <col min="11" max="11" width="60.42578125" hidden="1" customWidth="1"/>
    <col min="12" max="12" width="30.85546875" hidden="1" customWidth="1"/>
    <col min="19" max="19" width="94.85546875" customWidth="1"/>
  </cols>
  <sheetData>
    <row r="3" spans="2:19" x14ac:dyDescent="0.25">
      <c r="B3" s="4" t="s">
        <v>21</v>
      </c>
      <c r="C3" s="1" t="s">
        <v>15</v>
      </c>
      <c r="D3" s="1" t="s">
        <v>64</v>
      </c>
      <c r="E3" s="1" t="s">
        <v>0</v>
      </c>
      <c r="F3" s="1" t="s">
        <v>3</v>
      </c>
      <c r="G3" s="1" t="s">
        <v>2</v>
      </c>
      <c r="H3" s="1" t="s">
        <v>14</v>
      </c>
      <c r="I3" s="3" t="s">
        <v>43</v>
      </c>
      <c r="J3" s="3" t="s">
        <v>44</v>
      </c>
      <c r="K3" s="3" t="s">
        <v>81</v>
      </c>
      <c r="L3" s="3" t="s">
        <v>63</v>
      </c>
      <c r="M3" s="3" t="s">
        <v>113</v>
      </c>
      <c r="N3" s="3" t="s">
        <v>115</v>
      </c>
      <c r="O3" s="3" t="s">
        <v>114</v>
      </c>
      <c r="P3" s="3" t="s">
        <v>139</v>
      </c>
      <c r="Q3" s="3" t="s">
        <v>152</v>
      </c>
      <c r="R3" s="3" t="s">
        <v>153</v>
      </c>
      <c r="S3" s="47" t="s">
        <v>117</v>
      </c>
    </row>
    <row r="4" spans="2:19" x14ac:dyDescent="0.25">
      <c r="B4" s="17">
        <v>1</v>
      </c>
      <c r="C4" s="15" t="s">
        <v>32</v>
      </c>
      <c r="D4" s="15" t="s">
        <v>102</v>
      </c>
      <c r="E4" s="1" t="s">
        <v>33</v>
      </c>
      <c r="F4" s="1">
        <v>5999</v>
      </c>
      <c r="G4" s="1"/>
      <c r="H4" s="1">
        <f t="shared" ref="H4:H19" si="0">F4-G4</f>
        <v>5999</v>
      </c>
      <c r="I4" s="1" t="s">
        <v>61</v>
      </c>
      <c r="J4" s="1" t="s">
        <v>61</v>
      </c>
      <c r="K4" s="1" t="s">
        <v>62</v>
      </c>
      <c r="L4" s="1"/>
      <c r="M4" s="1"/>
      <c r="N4" s="1"/>
      <c r="O4" s="1"/>
      <c r="P4" s="1"/>
      <c r="Q4" s="1"/>
      <c r="R4" s="1"/>
    </row>
    <row r="5" spans="2:19" s="5" customFormat="1" ht="72.75" customHeight="1" x14ac:dyDescent="0.25">
      <c r="B5" s="10">
        <v>2</v>
      </c>
      <c r="C5" s="10" t="s">
        <v>53</v>
      </c>
      <c r="D5" s="10" t="s">
        <v>80</v>
      </c>
      <c r="E5" s="10" t="s">
        <v>52</v>
      </c>
      <c r="F5" s="10">
        <v>178000</v>
      </c>
      <c r="G5" s="10">
        <v>181600</v>
      </c>
      <c r="H5" s="10">
        <f t="shared" si="0"/>
        <v>-3600</v>
      </c>
      <c r="I5" s="20">
        <v>43382</v>
      </c>
      <c r="J5" s="10"/>
      <c r="K5" s="19" t="s">
        <v>73</v>
      </c>
      <c r="L5" s="21" t="s">
        <v>65</v>
      </c>
      <c r="M5" s="8"/>
      <c r="N5" s="8"/>
      <c r="O5" s="8"/>
      <c r="P5" s="8"/>
      <c r="Q5" s="8"/>
      <c r="R5" s="8"/>
    </row>
    <row r="6" spans="2:19" x14ac:dyDescent="0.25">
      <c r="B6" s="17">
        <v>3</v>
      </c>
      <c r="C6" s="15" t="s">
        <v>54</v>
      </c>
      <c r="D6" s="15" t="s">
        <v>102</v>
      </c>
      <c r="E6" s="1" t="s">
        <v>33</v>
      </c>
      <c r="F6" s="1">
        <v>15000</v>
      </c>
      <c r="G6" s="1"/>
      <c r="H6" s="1">
        <f t="shared" si="0"/>
        <v>15000</v>
      </c>
      <c r="I6" s="1" t="s">
        <v>61</v>
      </c>
      <c r="J6" s="1" t="s">
        <v>61</v>
      </c>
      <c r="K6" s="4" t="s">
        <v>62</v>
      </c>
      <c r="L6" s="1"/>
      <c r="M6" s="1"/>
      <c r="N6" s="1"/>
      <c r="O6" s="1"/>
      <c r="P6" s="1"/>
      <c r="Q6" s="1"/>
      <c r="R6" s="1"/>
    </row>
    <row r="7" spans="2:19" ht="45" x14ac:dyDescent="0.25">
      <c r="B7" s="10">
        <v>4</v>
      </c>
      <c r="C7" s="25" t="s">
        <v>56</v>
      </c>
      <c r="D7" s="10" t="s">
        <v>80</v>
      </c>
      <c r="E7" s="8" t="s">
        <v>52</v>
      </c>
      <c r="F7" s="8">
        <v>174350</v>
      </c>
      <c r="G7" s="8">
        <v>181600</v>
      </c>
      <c r="H7" s="8">
        <f t="shared" si="0"/>
        <v>-7250</v>
      </c>
      <c r="I7" s="22">
        <v>43367</v>
      </c>
      <c r="J7" s="22">
        <v>43382</v>
      </c>
      <c r="K7" s="8" t="s">
        <v>73</v>
      </c>
      <c r="L7" s="23" t="s">
        <v>67</v>
      </c>
      <c r="M7" s="8"/>
      <c r="N7" s="8"/>
      <c r="O7" s="8"/>
      <c r="P7" s="8"/>
      <c r="Q7" s="8"/>
      <c r="R7" s="8"/>
    </row>
    <row r="8" spans="2:19" x14ac:dyDescent="0.25">
      <c r="B8" s="36">
        <v>5</v>
      </c>
      <c r="C8" s="37" t="s">
        <v>24</v>
      </c>
      <c r="D8" s="37"/>
      <c r="E8" s="37" t="s">
        <v>52</v>
      </c>
      <c r="F8" s="37">
        <v>170500</v>
      </c>
      <c r="G8" s="37">
        <v>181600</v>
      </c>
      <c r="H8" s="37">
        <f t="shared" si="0"/>
        <v>-11100</v>
      </c>
      <c r="I8" s="38">
        <v>43382</v>
      </c>
      <c r="J8" s="37"/>
      <c r="K8" s="37" t="s">
        <v>73</v>
      </c>
      <c r="L8" s="37" t="s">
        <v>66</v>
      </c>
      <c r="M8" s="38">
        <v>43390</v>
      </c>
      <c r="N8" s="38">
        <v>43401</v>
      </c>
      <c r="O8" s="38">
        <v>43406</v>
      </c>
      <c r="P8" s="38">
        <v>43415</v>
      </c>
      <c r="Q8" s="38">
        <v>43440</v>
      </c>
      <c r="R8" s="38"/>
      <c r="S8" s="30" t="s">
        <v>126</v>
      </c>
    </row>
    <row r="9" spans="2:19" x14ac:dyDescent="0.25">
      <c r="B9" s="17">
        <v>6</v>
      </c>
      <c r="C9" s="15" t="s">
        <v>57</v>
      </c>
      <c r="D9" s="18" t="s">
        <v>102</v>
      </c>
      <c r="E9" s="1" t="s">
        <v>58</v>
      </c>
      <c r="F9" s="1">
        <v>124000</v>
      </c>
      <c r="G9" s="1">
        <v>126100</v>
      </c>
      <c r="H9" s="1">
        <f t="shared" si="0"/>
        <v>-2100</v>
      </c>
      <c r="I9" s="7">
        <v>43382</v>
      </c>
      <c r="J9" s="1"/>
      <c r="K9" s="12" t="s">
        <v>60</v>
      </c>
      <c r="L9" s="1"/>
      <c r="M9" s="7">
        <v>43390</v>
      </c>
      <c r="N9" s="7">
        <v>43401</v>
      </c>
      <c r="O9" s="7">
        <v>43406</v>
      </c>
      <c r="P9" s="7">
        <v>43415</v>
      </c>
      <c r="Q9" s="7">
        <v>43440</v>
      </c>
      <c r="R9" s="7"/>
      <c r="S9" s="30" t="s">
        <v>155</v>
      </c>
    </row>
    <row r="10" spans="2:19" x14ac:dyDescent="0.25">
      <c r="B10" s="40">
        <v>7</v>
      </c>
      <c r="C10" s="41" t="s">
        <v>59</v>
      </c>
      <c r="D10" s="44" t="s">
        <v>102</v>
      </c>
      <c r="E10" s="41" t="s">
        <v>58</v>
      </c>
      <c r="F10" s="41">
        <v>124800</v>
      </c>
      <c r="G10" s="41">
        <v>126100</v>
      </c>
      <c r="H10" s="41">
        <f t="shared" si="0"/>
        <v>-1300</v>
      </c>
      <c r="I10" s="42">
        <v>43382</v>
      </c>
      <c r="J10" s="41"/>
      <c r="K10" s="44" t="s">
        <v>60</v>
      </c>
      <c r="L10" s="41"/>
      <c r="M10" s="42">
        <v>43390</v>
      </c>
      <c r="N10" s="42">
        <v>43401</v>
      </c>
      <c r="O10" s="42">
        <v>43406</v>
      </c>
      <c r="P10" s="42"/>
      <c r="Q10" s="42"/>
      <c r="R10" s="42"/>
      <c r="S10" s="35" t="s">
        <v>129</v>
      </c>
    </row>
    <row r="11" spans="2:19" x14ac:dyDescent="0.25">
      <c r="B11" s="17">
        <v>8</v>
      </c>
      <c r="C11" s="15" t="s">
        <v>68</v>
      </c>
      <c r="D11" s="18" t="s">
        <v>102</v>
      </c>
      <c r="E11" s="3" t="s">
        <v>52</v>
      </c>
      <c r="F11" s="3">
        <v>180250</v>
      </c>
      <c r="G11" s="3">
        <v>181600</v>
      </c>
      <c r="H11" s="3">
        <f t="shared" si="0"/>
        <v>-1350</v>
      </c>
      <c r="I11" s="7">
        <v>43384</v>
      </c>
      <c r="J11" s="1"/>
      <c r="K11" s="12" t="s">
        <v>60</v>
      </c>
      <c r="L11" s="1"/>
      <c r="M11" s="7">
        <v>43390</v>
      </c>
      <c r="N11" s="7">
        <v>43401</v>
      </c>
      <c r="O11" s="7">
        <v>43406</v>
      </c>
      <c r="P11" s="7">
        <v>43415</v>
      </c>
      <c r="Q11" s="7"/>
      <c r="R11" s="7"/>
    </row>
    <row r="12" spans="2:19" ht="60" x14ac:dyDescent="0.25">
      <c r="B12" s="10">
        <v>9</v>
      </c>
      <c r="C12" s="10" t="s">
        <v>69</v>
      </c>
      <c r="D12" s="10" t="s">
        <v>80</v>
      </c>
      <c r="E12" s="10" t="s">
        <v>52</v>
      </c>
      <c r="F12" s="10">
        <v>180500</v>
      </c>
      <c r="G12" s="10">
        <v>181600</v>
      </c>
      <c r="H12" s="10">
        <f t="shared" si="0"/>
        <v>-1100</v>
      </c>
      <c r="I12" s="20">
        <v>43384</v>
      </c>
      <c r="J12" s="10"/>
      <c r="K12" s="19" t="s">
        <v>82</v>
      </c>
      <c r="L12" s="23" t="s">
        <v>83</v>
      </c>
      <c r="M12" s="8"/>
      <c r="N12" s="8"/>
      <c r="O12" s="8"/>
      <c r="P12" s="8"/>
      <c r="Q12" s="8"/>
      <c r="R12" s="8"/>
    </row>
    <row r="13" spans="2:19" x14ac:dyDescent="0.25">
      <c r="B13" s="10">
        <v>10</v>
      </c>
      <c r="C13" s="8" t="s">
        <v>119</v>
      </c>
      <c r="D13" s="32" t="s">
        <v>80</v>
      </c>
      <c r="E13" s="8" t="s">
        <v>70</v>
      </c>
      <c r="F13" s="8">
        <v>12190</v>
      </c>
      <c r="G13" s="8">
        <v>117700</v>
      </c>
      <c r="H13" s="8">
        <f t="shared" si="0"/>
        <v>-105510</v>
      </c>
      <c r="I13" s="22">
        <v>43384</v>
      </c>
      <c r="J13" s="8"/>
      <c r="K13" s="24" t="s">
        <v>61</v>
      </c>
      <c r="L13" s="24" t="s">
        <v>107</v>
      </c>
      <c r="M13" s="22">
        <v>43390</v>
      </c>
      <c r="N13" s="8"/>
      <c r="O13" s="8"/>
      <c r="P13" s="8"/>
      <c r="Q13" s="8"/>
      <c r="R13" s="8"/>
    </row>
    <row r="14" spans="2:19" x14ac:dyDescent="0.25">
      <c r="B14" s="4">
        <v>11</v>
      </c>
      <c r="C14" s="1" t="s">
        <v>71</v>
      </c>
      <c r="D14" s="1"/>
      <c r="E14" s="1" t="s">
        <v>72</v>
      </c>
      <c r="F14" s="1">
        <v>110899</v>
      </c>
      <c r="G14" s="1">
        <v>111000</v>
      </c>
      <c r="H14" s="3">
        <f t="shared" si="0"/>
        <v>-101</v>
      </c>
      <c r="I14" s="7">
        <v>43384</v>
      </c>
      <c r="J14" s="7">
        <v>43386</v>
      </c>
      <c r="K14" s="1"/>
      <c r="L14" s="1"/>
      <c r="M14" s="7">
        <v>43390</v>
      </c>
      <c r="N14" s="7">
        <v>43401</v>
      </c>
      <c r="O14" s="7">
        <v>43406</v>
      </c>
      <c r="P14" s="7">
        <v>43415</v>
      </c>
      <c r="Q14" s="7">
        <v>43440</v>
      </c>
      <c r="R14" s="7"/>
      <c r="S14" s="30" t="s">
        <v>127</v>
      </c>
    </row>
    <row r="15" spans="2:19" ht="30" x14ac:dyDescent="0.25">
      <c r="B15" s="10">
        <v>12</v>
      </c>
      <c r="C15" s="8" t="s">
        <v>74</v>
      </c>
      <c r="D15" s="8"/>
      <c r="E15" s="8" t="s">
        <v>75</v>
      </c>
      <c r="F15" s="8">
        <v>92000</v>
      </c>
      <c r="G15" s="8">
        <v>92500</v>
      </c>
      <c r="H15" s="8">
        <f t="shared" si="0"/>
        <v>-500</v>
      </c>
      <c r="I15" s="22">
        <v>43384</v>
      </c>
      <c r="J15" s="22">
        <v>43386</v>
      </c>
      <c r="K15" s="23" t="s">
        <v>110</v>
      </c>
      <c r="L15" s="8">
        <v>13</v>
      </c>
      <c r="M15" s="22">
        <v>43390</v>
      </c>
      <c r="N15" s="22">
        <v>43401</v>
      </c>
      <c r="O15" s="22">
        <v>43406</v>
      </c>
      <c r="P15" s="22">
        <v>43415</v>
      </c>
      <c r="Q15" s="22">
        <v>43440</v>
      </c>
      <c r="R15" s="22"/>
      <c r="S15" s="30" t="s">
        <v>154</v>
      </c>
    </row>
    <row r="16" spans="2:19" ht="45" x14ac:dyDescent="0.25">
      <c r="B16" s="4">
        <v>13</v>
      </c>
      <c r="C16" s="1" t="s">
        <v>108</v>
      </c>
      <c r="D16" s="1"/>
      <c r="E16" s="1" t="s">
        <v>76</v>
      </c>
      <c r="F16" s="1">
        <v>113400</v>
      </c>
      <c r="G16" s="1">
        <v>114300</v>
      </c>
      <c r="H16" s="3">
        <f t="shared" si="0"/>
        <v>-900</v>
      </c>
      <c r="I16" s="7">
        <v>43384</v>
      </c>
      <c r="J16" s="1"/>
      <c r="K16" s="1" t="s">
        <v>61</v>
      </c>
      <c r="L16" s="9" t="s">
        <v>109</v>
      </c>
      <c r="M16" s="7">
        <v>43390</v>
      </c>
      <c r="N16" s="7">
        <v>43401</v>
      </c>
      <c r="O16" s="7">
        <v>43406</v>
      </c>
      <c r="P16" s="7">
        <v>43415</v>
      </c>
      <c r="Q16" s="16">
        <v>43440</v>
      </c>
      <c r="R16" s="7"/>
      <c r="S16" s="30" t="s">
        <v>157</v>
      </c>
    </row>
    <row r="17" spans="2:20" ht="27.75" customHeight="1" x14ac:dyDescent="0.25">
      <c r="B17" s="4">
        <v>14</v>
      </c>
      <c r="C17" s="1" t="s">
        <v>77</v>
      </c>
      <c r="D17" s="1"/>
      <c r="E17" s="1" t="s">
        <v>6</v>
      </c>
      <c r="F17" s="1">
        <v>106650</v>
      </c>
      <c r="G17" s="1">
        <v>111200</v>
      </c>
      <c r="H17" s="3">
        <f t="shared" si="0"/>
        <v>-4550</v>
      </c>
      <c r="I17" s="7">
        <v>43384</v>
      </c>
      <c r="J17" s="7">
        <v>43386</v>
      </c>
      <c r="K17" s="1"/>
      <c r="L17" s="1"/>
      <c r="M17" s="7">
        <v>43390</v>
      </c>
      <c r="N17" s="7">
        <v>43401</v>
      </c>
      <c r="O17" s="7">
        <v>43406</v>
      </c>
      <c r="P17" s="7">
        <v>43415</v>
      </c>
      <c r="Q17" s="16">
        <v>43440</v>
      </c>
      <c r="R17" s="7"/>
      <c r="S17" s="48" t="s">
        <v>156</v>
      </c>
    </row>
    <row r="18" spans="2:20" x14ac:dyDescent="0.25">
      <c r="B18" s="4">
        <v>15</v>
      </c>
      <c r="C18" s="1" t="s">
        <v>78</v>
      </c>
      <c r="D18" s="1"/>
      <c r="E18" s="1" t="s">
        <v>6</v>
      </c>
      <c r="F18" s="1">
        <v>110000</v>
      </c>
      <c r="G18" s="1">
        <v>111200</v>
      </c>
      <c r="H18" s="3">
        <f t="shared" si="0"/>
        <v>-1200</v>
      </c>
      <c r="I18" s="7">
        <v>43386</v>
      </c>
      <c r="J18" s="7"/>
      <c r="K18" s="1"/>
      <c r="L18" s="1"/>
      <c r="M18" s="7">
        <v>43390</v>
      </c>
      <c r="N18" s="7">
        <v>43401</v>
      </c>
      <c r="O18" s="7">
        <v>43406</v>
      </c>
      <c r="P18" s="7">
        <v>43415</v>
      </c>
      <c r="Q18" s="16">
        <v>43440</v>
      </c>
      <c r="R18" s="7"/>
      <c r="S18" s="31" t="s">
        <v>118</v>
      </c>
      <c r="T18" t="s">
        <v>128</v>
      </c>
    </row>
    <row r="19" spans="2:20" x14ac:dyDescent="0.25">
      <c r="B19" s="40">
        <v>16</v>
      </c>
      <c r="C19" s="41" t="s">
        <v>84</v>
      </c>
      <c r="D19" s="44" t="s">
        <v>102</v>
      </c>
      <c r="E19" s="41" t="s">
        <v>52</v>
      </c>
      <c r="F19" s="41">
        <v>180500</v>
      </c>
      <c r="G19" s="41">
        <v>181600</v>
      </c>
      <c r="H19" s="41">
        <f t="shared" si="0"/>
        <v>-1100</v>
      </c>
      <c r="I19" s="42">
        <v>43384</v>
      </c>
      <c r="J19" s="41"/>
      <c r="K19" s="44" t="s">
        <v>60</v>
      </c>
      <c r="L19" s="41"/>
      <c r="M19" s="42">
        <v>43390</v>
      </c>
      <c r="N19" s="42">
        <v>43401</v>
      </c>
      <c r="O19" s="42">
        <v>43406</v>
      </c>
      <c r="P19" s="42"/>
      <c r="Q19" s="42"/>
      <c r="R19" s="42"/>
      <c r="S19" s="35" t="s">
        <v>130</v>
      </c>
    </row>
    <row r="20" spans="2:20" x14ac:dyDescent="0.25">
      <c r="B20" s="4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20" x14ac:dyDescent="0.25">
      <c r="B21" s="4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20" x14ac:dyDescent="0.25">
      <c r="B22" s="4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20" x14ac:dyDescent="0.25">
      <c r="B23" s="4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</sheetData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T26"/>
  <sheetViews>
    <sheetView workbookViewId="0">
      <selection activeCell="G13" sqref="G13"/>
    </sheetView>
  </sheetViews>
  <sheetFormatPr defaultRowHeight="15" x14ac:dyDescent="0.25"/>
  <cols>
    <col min="5" max="5" width="10.140625" bestFit="1" customWidth="1"/>
    <col min="13" max="13" width="10.5703125" bestFit="1" customWidth="1"/>
  </cols>
  <sheetData>
    <row r="5" spans="4:16" x14ac:dyDescent="0.25">
      <c r="E5" t="s">
        <v>144</v>
      </c>
      <c r="J5" t="s">
        <v>150</v>
      </c>
      <c r="N5" t="s">
        <v>151</v>
      </c>
    </row>
    <row r="6" spans="4:16" x14ac:dyDescent="0.25">
      <c r="D6" t="s">
        <v>145</v>
      </c>
      <c r="E6" s="46">
        <v>115063</v>
      </c>
      <c r="F6" s="46"/>
      <c r="G6" s="46"/>
      <c r="H6" s="46"/>
      <c r="I6" t="s">
        <v>145</v>
      </c>
      <c r="J6" s="46">
        <v>55213</v>
      </c>
      <c r="K6" s="46"/>
      <c r="L6" s="46"/>
      <c r="M6" t="s">
        <v>145</v>
      </c>
      <c r="N6" s="46">
        <v>95988</v>
      </c>
      <c r="O6" s="46"/>
      <c r="P6" s="46"/>
    </row>
    <row r="7" spans="4:16" x14ac:dyDescent="0.25">
      <c r="D7" t="s">
        <v>146</v>
      </c>
      <c r="E7" s="46">
        <v>131500</v>
      </c>
      <c r="F7" s="46"/>
      <c r="G7" s="46"/>
      <c r="H7" s="46"/>
      <c r="I7" t="s">
        <v>146</v>
      </c>
      <c r="J7" s="46">
        <v>63100</v>
      </c>
      <c r="K7" s="46"/>
      <c r="L7" s="46"/>
      <c r="M7" t="s">
        <v>146</v>
      </c>
      <c r="N7" s="46">
        <v>109700</v>
      </c>
      <c r="O7" s="46"/>
      <c r="P7" s="46"/>
    </row>
    <row r="8" spans="4:16" x14ac:dyDescent="0.25">
      <c r="D8" s="45" t="s">
        <v>147</v>
      </c>
      <c r="E8" s="46">
        <v>135300</v>
      </c>
      <c r="F8" s="46"/>
      <c r="G8" s="46"/>
      <c r="H8" s="46"/>
      <c r="I8" s="45" t="s">
        <v>147</v>
      </c>
      <c r="J8" s="46">
        <v>65000</v>
      </c>
      <c r="K8" s="46"/>
      <c r="L8" s="46"/>
      <c r="M8" s="45" t="s">
        <v>147</v>
      </c>
      <c r="N8" s="46">
        <v>112900</v>
      </c>
      <c r="O8" s="46">
        <f>N6/100*15</f>
        <v>14398.2</v>
      </c>
      <c r="P8" s="46">
        <f>N7+O8</f>
        <v>124098.2</v>
      </c>
    </row>
    <row r="9" spans="4:16" x14ac:dyDescent="0.25">
      <c r="E9" s="46"/>
      <c r="F9" s="46">
        <f>E6/100</f>
        <v>1150.6300000000001</v>
      </c>
      <c r="G9" s="46">
        <f>F9*15</f>
        <v>17259.45</v>
      </c>
      <c r="H9" s="46"/>
      <c r="J9" s="46"/>
      <c r="K9" s="46"/>
      <c r="L9" s="46"/>
      <c r="N9" s="46"/>
      <c r="O9" s="46"/>
      <c r="P9" s="46"/>
    </row>
    <row r="10" spans="4:16" x14ac:dyDescent="0.25">
      <c r="E10" s="46"/>
      <c r="F10" s="46"/>
      <c r="G10" s="46">
        <f>E6</f>
        <v>115063</v>
      </c>
      <c r="H10" s="46"/>
      <c r="J10" s="46"/>
      <c r="K10" s="46"/>
      <c r="L10" s="46"/>
      <c r="N10" s="46"/>
      <c r="O10" s="46"/>
      <c r="P10" s="46"/>
    </row>
    <row r="11" spans="4:16" x14ac:dyDescent="0.25">
      <c r="D11" t="s">
        <v>148</v>
      </c>
      <c r="E11" s="46">
        <v>127600</v>
      </c>
      <c r="F11" s="46"/>
      <c r="G11" s="46"/>
      <c r="H11" s="46"/>
      <c r="I11" t="s">
        <v>148</v>
      </c>
      <c r="J11" s="46">
        <v>61600</v>
      </c>
      <c r="K11" s="46">
        <f>J6/100*10.896</f>
        <v>6016.0084800000004</v>
      </c>
      <c r="L11" s="46">
        <f>J6+K11</f>
        <v>61229.008480000004</v>
      </c>
      <c r="M11" t="s">
        <v>148</v>
      </c>
      <c r="N11" s="46">
        <v>105600</v>
      </c>
      <c r="O11" s="46">
        <f>N6/100*10.896</f>
        <v>10458.852480000001</v>
      </c>
      <c r="P11" s="46">
        <f>N6+O11</f>
        <v>106446.85248</v>
      </c>
    </row>
    <row r="12" spans="4:16" x14ac:dyDescent="0.25">
      <c r="D12" t="s">
        <v>149</v>
      </c>
      <c r="E12" s="46">
        <v>140360</v>
      </c>
      <c r="F12" s="46"/>
      <c r="G12" s="46">
        <f>E6+G9</f>
        <v>132322.45000000001</v>
      </c>
      <c r="H12" s="46"/>
      <c r="I12" t="s">
        <v>149</v>
      </c>
      <c r="J12" s="46">
        <v>67760</v>
      </c>
      <c r="K12" s="46">
        <f>J7*2.94321%</f>
        <v>1857.1655100000003</v>
      </c>
      <c r="L12" s="46">
        <f>J7-K12</f>
        <v>61242.834490000001</v>
      </c>
      <c r="M12" t="s">
        <v>149</v>
      </c>
      <c r="N12" s="46">
        <v>116160</v>
      </c>
      <c r="O12" s="46">
        <f>N7*2.94321%</f>
        <v>3228.7013700000002</v>
      </c>
      <c r="P12" s="46">
        <f>N7-O12</f>
        <v>106471.29863</v>
      </c>
    </row>
    <row r="13" spans="4:16" x14ac:dyDescent="0.25">
      <c r="J13" s="46"/>
    </row>
    <row r="16" spans="4:16" x14ac:dyDescent="0.25">
      <c r="G16" s="46"/>
      <c r="L16" s="46"/>
    </row>
    <row r="20" spans="18:20" x14ac:dyDescent="0.25">
      <c r="R20" s="46"/>
      <c r="T20" s="46"/>
    </row>
    <row r="21" spans="18:20" x14ac:dyDescent="0.25">
      <c r="R21" s="46"/>
      <c r="T21" s="46"/>
    </row>
    <row r="22" spans="18:20" x14ac:dyDescent="0.25">
      <c r="R22" s="46"/>
      <c r="T22" s="46"/>
    </row>
    <row r="23" spans="18:20" x14ac:dyDescent="0.25">
      <c r="R23" s="46"/>
      <c r="T23" s="46"/>
    </row>
    <row r="24" spans="18:20" x14ac:dyDescent="0.25">
      <c r="R24" s="46"/>
      <c r="T24" s="46"/>
    </row>
    <row r="25" spans="18:20" x14ac:dyDescent="0.25">
      <c r="R25" s="46"/>
      <c r="T25" s="46"/>
    </row>
    <row r="26" spans="18:20" x14ac:dyDescent="0.25">
      <c r="R26" s="46"/>
      <c r="T26" s="4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Toko Pedia</vt:lpstr>
      <vt:lpstr>Bukalapak</vt:lpstr>
      <vt:lpstr>Shopee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</dc:creator>
  <cp:lastModifiedBy>CAS</cp:lastModifiedBy>
  <dcterms:created xsi:type="dcterms:W3CDTF">2018-10-08T02:40:39Z</dcterms:created>
  <dcterms:modified xsi:type="dcterms:W3CDTF">2018-12-07T11:19:16Z</dcterms:modified>
</cp:coreProperties>
</file>