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635"/>
  </bookViews>
  <sheets>
    <sheet name="Toko Pedia" sheetId="1" r:id="rId1"/>
    <sheet name="Bukalapak" sheetId="2" r:id="rId2"/>
    <sheet name="Shopee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G12" i="4" l="1"/>
  <c r="G10" i="4"/>
  <c r="G9" i="4"/>
  <c r="F9" i="4"/>
  <c r="O8" i="4"/>
  <c r="P8" i="4" s="1"/>
  <c r="P12" i="4"/>
  <c r="O12" i="4"/>
  <c r="L12" i="4"/>
  <c r="K12" i="4"/>
  <c r="P11" i="4"/>
  <c r="O11" i="4"/>
  <c r="K11" i="4"/>
  <c r="L11" i="4" s="1"/>
  <c r="H19" i="1" l="1"/>
  <c r="H18" i="1" l="1"/>
  <c r="H12" i="2"/>
  <c r="H19" i="3" l="1"/>
  <c r="H14" i="3"/>
  <c r="H15" i="3"/>
  <c r="H16" i="3"/>
  <c r="H17" i="3"/>
  <c r="H18" i="3"/>
  <c r="H13" i="3"/>
  <c r="H12" i="3"/>
  <c r="H11" i="3"/>
  <c r="H10" i="3" l="1"/>
  <c r="H9" i="3"/>
  <c r="H8" i="3"/>
  <c r="H7" i="3"/>
  <c r="H7" i="2"/>
  <c r="H4" i="3"/>
  <c r="H6" i="3"/>
  <c r="H5" i="3"/>
  <c r="H11" i="2"/>
  <c r="H10" i="2"/>
  <c r="H17" i="1"/>
  <c r="H16" i="1"/>
  <c r="H15" i="1"/>
  <c r="H1048575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berbeda:
KCH 544 harus Rp 69.000 menjadi Rp 65.000
KCH 684 harus Rp 69.000 menjadi 65.000
</t>
        </r>
      </text>
    </comment>
    <comment ref="S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menjadi Rp 135.000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IRB 561 Harga Awal Rp 124.000, skrg menjadi Rp 126.100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tidak ada tanggapan, aktif 48 hari lalu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984 dihapus.
Kode-kode lain seperti IMC 438, IMC 145 harganya diatas 15%.
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sharedStrings.xml><?xml version="1.0" encoding="utf-8"?>
<sst xmlns="http://schemas.openxmlformats.org/spreadsheetml/2006/main" count="280" uniqueCount="161">
  <si>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</si>
  <si>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</si>
  <si>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</si>
  <si>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</si>
  <si>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</si>
  <si>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</si>
  <si>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</si>
  <si>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</si>
  <si>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</si>
  <si>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</si>
  <si>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</si>
  <si>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</si>
  <si>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</si>
  <si>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</si>
  <si>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</si>
  <si>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</si>
  <si>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</si>
  <si>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</si>
  <si>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</si>
  <si>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</si>
  <si>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</si>
  <si>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</si>
  <si>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</si>
  <si>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</si>
  <si>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</si>
  <si>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</si>
  <si>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</si>
  <si>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</si>
  <si>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</si>
  <si>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</si>
  <si>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</si>
  <si>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</si>
  <si>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Modern Distro</t>
  </si>
  <si>
    <t>Menjual Katalog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</si>
  <si>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</si>
  <si>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</si>
  <si>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</si>
  <si>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</si>
  <si>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</si>
  <si>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</si>
  <si>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</si>
  <si>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</si>
  <si>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</si>
  <si>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</si>
  <si>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</si>
  <si>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</si>
  <si>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</si>
  <si>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</si>
  <si>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</si>
  <si>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</si>
  <si>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</si>
  <si>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</si>
  <si>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</si>
  <si>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</si>
  <si>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Terras Gaya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</si>
  <si>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</si>
  <si>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</si>
  <si>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</si>
  <si>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</si>
  <si>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</si>
  <si>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</si>
  <si>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</si>
  <si>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Tidak di follow up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</si>
  <si>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</si>
  <si>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</si>
  <si>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</si>
  <si>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</si>
  <si>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</si>
  <si>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</si>
  <si>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</si>
  <si>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</si>
  <si>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</si>
  <si>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</si>
  <si>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</si>
  <si>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</si>
  <si>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</si>
  <si>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</si>
  <si>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</si>
  <si>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</si>
  <si>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</si>
  <si>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</si>
  <si>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</si>
  <si>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</si>
  <si>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</si>
  <si>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</si>
  <si>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</si>
  <si>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</si>
  <si>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</si>
  <si>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</si>
  <si>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</si>
  <si>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</si>
  <si>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</si>
  <si>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</si>
  <si>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</si>
  <si>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</si>
  <si>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</si>
  <si>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</si>
  <si>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</si>
  <si>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</si>
  <si>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</si>
  <si>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</si>
  <si>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</si>
  <si>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</si>
  <si>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</si>
  <si>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</si>
  <si>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</si>
  <si>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</si>
  <si>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</si>
  <si>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</si>
  <si>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</si>
  <si>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</si>
  <si>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</si>
  <si>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</si>
  <si>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</si>
  <si>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</si>
  <si>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</si>
  <si>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</si>
  <si>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</si>
  <si>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 xml:space="preserve">
Belum semua dikoreksi, Pa. Bertahap ya  
// 
Semoga dlm Minggu ini, semyanya beres
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</si>
  <si>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</si>
  <si>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</si>
  <si>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</si>
  <si>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</si>
  <si>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</si>
  <si>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</si>
  <si>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</si>
  <si>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</si>
  <si>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Belaum ada tanggapan</t>
  </si>
  <si>
    <t>Belum ada tanggapan</t>
  </si>
  <si>
    <t>Belanja di BANDROS. Tapi beliau minta privasinya dijaga ke Bandrosnya, agar tdk salah paham</t>
  </si>
  <si>
    <t>Konfirmasi akan melakukan koreksi, sebelumnya sdg slowresponse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</si>
  <si>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</si>
  <si>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</si>
  <si>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</si>
  <si>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</si>
  <si>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</si>
  <si>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</si>
  <si>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</si>
  <si>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Sudah dikoreksi harga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</si>
  <si>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</si>
  <si>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</si>
  <si>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</si>
  <si>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</si>
  <si>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9-Nov: Konfirmasi sudah dikoreksi semua, saya cek masih ada yg belum dikoreksi yaitu kode: IRM 229, IRM 243, IYN 354</t>
  </si>
  <si>
    <t>IAC 105</t>
  </si>
  <si>
    <t>disc. 12,5%</t>
  </si>
  <si>
    <t>dasar</t>
  </si>
  <si>
    <t>Jual 15%</t>
  </si>
  <si>
    <t>bandros</t>
  </si>
  <si>
    <t>Reseller</t>
  </si>
  <si>
    <t>KLU 918</t>
  </si>
  <si>
    <t>IAC 687</t>
  </si>
  <si>
    <t>F.U 5</t>
  </si>
  <si>
    <t>F.U 6</t>
  </si>
  <si>
    <t>Harga produk sudah dikoreksi</t>
  </si>
  <si>
    <t>Yg dikoreksi hanya 1 kode saja IRB 561</t>
  </si>
  <si>
    <t xml:space="preserve">Belanja di Ratwo Collection, https://shopee.co.id/vathpath86. Update 6 Desember, produk Infikids dihapus
</t>
  </si>
  <si>
    <t>Tidak menanggapi, namun yg dikoreksi hanya kode IFV 309 saja</t>
  </si>
  <si>
    <t>7 Des</t>
  </si>
  <si>
    <t>Produk sudah dikoreksi, hanya menjual Infikids saja</t>
  </si>
  <si>
    <t>Tidak belanja ke toko langsung, namun untuk kode kdn 531 belum berubah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</si>
</sst>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3" borderId="1" xfId="0" applyFill="1" applyBorder="1"/>
    <xf numFmtId="16" fontId="0" fillId="0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3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" fontId="0" fillId="5" borderId="1" xfId="0" applyNumberFormat="1" applyFill="1" applyBorder="1"/>
    <xf numFmtId="0" fontId="3" fillId="5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3" fillId="0" borderId="0" xfId="0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V24"/>
  <sheetViews>
    <sheetView tabSelected="1" topLeftCell="A4" zoomScaleNormal="100" workbookViewId="0">
      <pane ySplit="1" topLeftCell="A11" activePane="bottomLeft" state="frozen"/>
      <selection activeCell="A4" sqref="A4"/>
      <selection pane="bottomLeft" activeCell="I15" sqref="I15"/>
    </sheetView>
  </sheetViews>
  <sheetFormatPr defaultRowHeight="15" x14ac:dyDescent="0.25"/>
  <cols>
    <col min="2" max="2" width="3.5703125" bestFit="1" customWidth="1"/>
    <col min="3" max="3" width="21.5703125" style="53" bestFit="1" customWidth="1"/>
    <col min="4" max="4" width="7.28515625" bestFit="1" customWidth="1"/>
    <col min="5" max="5" width="11.28515625" style="53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6.7109375" bestFit="1" customWidth="1"/>
    <col min="17" max="17" width="9.7109375" bestFit="1" customWidth="1"/>
    <col min="18" max="18" width="7.28515625" bestFit="1" customWidth="1"/>
    <col min="19" max="19" width="5.7109375" bestFit="1" customWidth="1"/>
    <col min="20" max="20" width="9.7109375" customWidth="1"/>
    <col min="21" max="21" width="5.28515625" bestFit="1" customWidth="1"/>
    <col min="22" max="22" width="63.7109375" bestFit="1" customWidth="1"/>
  </cols>
  <sheetData>
    <row r="4" spans="2:22" ht="31.5" customHeight="1" x14ac:dyDescent="0.25">
      <c r="B4" s="1" t="s">
        <v>21</v>
      </c>
      <c r="C4" s="52" t="s">
        <v>15</v>
      </c>
      <c r="D4" s="2" t="s">
        <v>64</v>
      </c>
      <c r="E4" s="54" t="s">
        <v>0</v>
      </c>
      <c r="F4" s="2" t="s">
        <v>3</v>
      </c>
      <c r="G4" s="2" t="s">
        <v>2</v>
      </c>
      <c r="H4" s="2" t="s">
        <v>14</v>
      </c>
      <c r="I4" s="1" t="s">
        <v>40</v>
      </c>
      <c r="J4" s="3" t="s">
        <v>43</v>
      </c>
      <c r="K4" s="3" t="s">
        <v>44</v>
      </c>
      <c r="L4" s="3" t="s">
        <v>86</v>
      </c>
      <c r="M4" s="3" t="s">
        <v>81</v>
      </c>
      <c r="N4" s="3" t="s">
        <v>63</v>
      </c>
      <c r="O4" s="3" t="s">
        <v>113</v>
      </c>
      <c r="P4" s="3" t="s">
        <v>115</v>
      </c>
      <c r="Q4" s="3" t="s">
        <v>114</v>
      </c>
      <c r="R4" s="3" t="s">
        <v>139</v>
      </c>
      <c r="S4" s="3"/>
      <c r="T4" s="3"/>
      <c r="U4" s="3" t="s">
        <v>152</v>
      </c>
      <c r="V4" s="3" t="s">
        <v>135</v>
      </c>
    </row>
    <row r="5" spans="2:22" x14ac:dyDescent="0.25">
      <c r="B5" s="8">
        <v>1</v>
      </c>
      <c r="C5" s="49" t="s">
        <v>45</v>
      </c>
      <c r="D5" s="8" t="s">
        <v>80</v>
      </c>
      <c r="E5" s="49" t="s">
        <v>1</v>
      </c>
      <c r="F5" s="8">
        <v>50600</v>
      </c>
      <c r="G5" s="8">
        <v>53700</v>
      </c>
      <c r="H5" s="8">
        <f>F5-G5</f>
        <v>-3100</v>
      </c>
      <c r="I5" s="10" t="s">
        <v>41</v>
      </c>
      <c r="J5" s="8"/>
      <c r="K5" s="22">
        <v>43381</v>
      </c>
      <c r="L5" s="22"/>
      <c r="M5" s="8" t="s">
        <v>88</v>
      </c>
      <c r="N5" s="8" t="s">
        <v>85</v>
      </c>
      <c r="O5" s="20">
        <v>43390</v>
      </c>
      <c r="P5" s="22">
        <v>43401</v>
      </c>
      <c r="Q5" s="22">
        <v>43407</v>
      </c>
      <c r="R5" s="22"/>
      <c r="S5" s="22"/>
      <c r="T5" s="22"/>
      <c r="U5" s="22"/>
      <c r="V5" s="8" t="s">
        <v>134</v>
      </c>
    </row>
    <row r="6" spans="2:22" x14ac:dyDescent="0.25">
      <c r="B6" s="8">
        <v>2</v>
      </c>
      <c r="C6" s="49" t="s">
        <v>5</v>
      </c>
      <c r="D6" s="8" t="s">
        <v>80</v>
      </c>
      <c r="E6" s="49" t="s">
        <v>4</v>
      </c>
      <c r="F6" s="8">
        <v>109725</v>
      </c>
      <c r="G6" s="8">
        <v>111200</v>
      </c>
      <c r="H6" s="8">
        <f>F6-G6</f>
        <v>-1475</v>
      </c>
      <c r="I6" s="10" t="s">
        <v>41</v>
      </c>
      <c r="J6" s="8"/>
      <c r="K6" s="22">
        <v>43381</v>
      </c>
      <c r="L6" s="22">
        <v>43384</v>
      </c>
      <c r="M6" s="8" t="s">
        <v>88</v>
      </c>
      <c r="N6" s="8" t="s">
        <v>89</v>
      </c>
      <c r="O6" s="20">
        <v>43390</v>
      </c>
      <c r="P6" s="22">
        <v>43401</v>
      </c>
      <c r="Q6" s="22">
        <v>43407</v>
      </c>
      <c r="R6" s="22">
        <v>43413</v>
      </c>
      <c r="S6" s="22"/>
      <c r="T6" s="22"/>
      <c r="U6" s="22"/>
      <c r="V6" s="24" t="s">
        <v>140</v>
      </c>
    </row>
    <row r="7" spans="2:22" ht="45" x14ac:dyDescent="0.25">
      <c r="B7" s="10">
        <v>3</v>
      </c>
      <c r="C7" s="19" t="s">
        <v>7</v>
      </c>
      <c r="D7" s="10" t="s">
        <v>80</v>
      </c>
      <c r="E7" s="19" t="s">
        <v>6</v>
      </c>
      <c r="F7" s="10">
        <v>104500</v>
      </c>
      <c r="G7" s="10">
        <v>111200</v>
      </c>
      <c r="H7" s="10">
        <f>F7-G7</f>
        <v>-6700</v>
      </c>
      <c r="I7" s="10" t="s">
        <v>41</v>
      </c>
      <c r="J7" s="10"/>
      <c r="K7" s="20">
        <v>43382</v>
      </c>
      <c r="L7" s="20">
        <v>43384</v>
      </c>
      <c r="M7" s="28" t="s">
        <v>90</v>
      </c>
      <c r="N7" s="28" t="s">
        <v>87</v>
      </c>
      <c r="O7" s="20">
        <v>43390</v>
      </c>
      <c r="P7" s="22">
        <v>43401</v>
      </c>
      <c r="Q7" s="22">
        <v>43407</v>
      </c>
      <c r="R7" s="22">
        <v>43413</v>
      </c>
      <c r="S7" s="22" t="s">
        <v>158</v>
      </c>
      <c r="T7" s="22"/>
      <c r="U7" s="22"/>
      <c r="V7" s="24" t="s">
        <v>141</v>
      </c>
    </row>
    <row r="8" spans="2:22" ht="45" x14ac:dyDescent="0.25">
      <c r="B8" s="10">
        <v>4</v>
      </c>
      <c r="C8" s="19" t="s">
        <v>8</v>
      </c>
      <c r="D8" s="10" t="s">
        <v>80</v>
      </c>
      <c r="E8" s="19" t="s">
        <v>9</v>
      </c>
      <c r="F8" s="10">
        <v>63000</v>
      </c>
      <c r="G8" s="10">
        <v>67300</v>
      </c>
      <c r="H8" s="10">
        <f t="shared" ref="H8:H19" si="0">F8-G8</f>
        <v>-4300</v>
      </c>
      <c r="I8" s="10" t="s">
        <v>42</v>
      </c>
      <c r="J8" s="20">
        <v>43367</v>
      </c>
      <c r="K8" s="20">
        <v>43382</v>
      </c>
      <c r="L8" s="20">
        <v>43384</v>
      </c>
      <c r="M8" s="10" t="s">
        <v>91</v>
      </c>
      <c r="N8" s="28" t="s">
        <v>92</v>
      </c>
      <c r="O8" s="10"/>
      <c r="P8" s="10"/>
      <c r="Q8" s="10"/>
      <c r="R8" s="10"/>
      <c r="S8" s="10"/>
      <c r="T8" s="10"/>
      <c r="U8" s="10"/>
      <c r="V8" s="1"/>
    </row>
    <row r="9" spans="2:22" x14ac:dyDescent="0.25">
      <c r="B9" s="4">
        <v>5</v>
      </c>
      <c r="C9" s="50" t="s">
        <v>11</v>
      </c>
      <c r="D9" s="4"/>
      <c r="E9" s="50" t="s">
        <v>12</v>
      </c>
      <c r="F9" s="4">
        <v>106000</v>
      </c>
      <c r="G9" s="4">
        <v>112400</v>
      </c>
      <c r="H9" s="4">
        <f t="shared" si="0"/>
        <v>-6400</v>
      </c>
      <c r="I9" s="13" t="s">
        <v>41</v>
      </c>
      <c r="J9" s="4"/>
      <c r="K9" s="11">
        <v>43381</v>
      </c>
      <c r="L9" s="11">
        <v>43384</v>
      </c>
      <c r="M9" s="29"/>
      <c r="N9" s="29" t="s">
        <v>93</v>
      </c>
      <c r="O9" s="11">
        <v>43390</v>
      </c>
      <c r="P9" s="7">
        <v>43401</v>
      </c>
      <c r="Q9" s="7">
        <v>43407</v>
      </c>
      <c r="R9" s="7">
        <v>43413</v>
      </c>
      <c r="S9" s="13" t="s">
        <v>158</v>
      </c>
      <c r="T9" s="7"/>
      <c r="U9" s="7"/>
      <c r="V9" s="14" t="s">
        <v>128</v>
      </c>
    </row>
    <row r="10" spans="2:22" ht="60" x14ac:dyDescent="0.25">
      <c r="B10" s="10">
        <v>6</v>
      </c>
      <c r="C10" s="19" t="s">
        <v>13</v>
      </c>
      <c r="D10" s="10" t="s">
        <v>80</v>
      </c>
      <c r="E10" s="19" t="s">
        <v>6</v>
      </c>
      <c r="F10" s="10">
        <v>108000</v>
      </c>
      <c r="G10" s="10">
        <v>111200</v>
      </c>
      <c r="H10" s="10">
        <f t="shared" si="0"/>
        <v>-3200</v>
      </c>
      <c r="I10" s="10" t="s">
        <v>41</v>
      </c>
      <c r="J10" s="10"/>
      <c r="K10" s="20">
        <v>43381</v>
      </c>
      <c r="L10" s="20"/>
      <c r="M10" s="10" t="s">
        <v>94</v>
      </c>
      <c r="N10" s="28" t="s">
        <v>95</v>
      </c>
      <c r="O10" s="10"/>
      <c r="P10" s="10"/>
      <c r="Q10" s="10"/>
      <c r="R10" s="10"/>
      <c r="S10" s="10"/>
      <c r="T10" s="10"/>
      <c r="U10" s="10"/>
      <c r="V10" s="1"/>
    </row>
    <row r="11" spans="2:22" ht="30" x14ac:dyDescent="0.25">
      <c r="B11" s="1">
        <v>7</v>
      </c>
      <c r="C11" s="51" t="s">
        <v>16</v>
      </c>
      <c r="D11" s="3"/>
      <c r="E11" s="51" t="s">
        <v>17</v>
      </c>
      <c r="F11" s="3">
        <v>65000</v>
      </c>
      <c r="G11" s="3">
        <v>66000</v>
      </c>
      <c r="H11" s="3">
        <f t="shared" si="0"/>
        <v>-1000</v>
      </c>
      <c r="I11" s="13" t="s">
        <v>42</v>
      </c>
      <c r="J11" s="7">
        <v>43382</v>
      </c>
      <c r="K11" s="1"/>
      <c r="L11" s="7">
        <v>43384</v>
      </c>
      <c r="M11" s="1" t="s">
        <v>96</v>
      </c>
      <c r="N11" s="9" t="s">
        <v>97</v>
      </c>
      <c r="O11" s="11">
        <v>43390</v>
      </c>
      <c r="P11" s="7">
        <v>43401</v>
      </c>
      <c r="Q11" s="7">
        <v>43407</v>
      </c>
      <c r="R11" s="7">
        <v>43413</v>
      </c>
      <c r="S11" s="13" t="s">
        <v>158</v>
      </c>
      <c r="T11" s="7"/>
      <c r="U11" s="7"/>
      <c r="V11" s="14" t="s">
        <v>143</v>
      </c>
    </row>
    <row r="12" spans="2:22" x14ac:dyDescent="0.25">
      <c r="B12" s="8">
        <v>8</v>
      </c>
      <c r="C12" s="49" t="s">
        <v>18</v>
      </c>
      <c r="D12" s="8" t="s">
        <v>80</v>
      </c>
      <c r="E12" s="49" t="s">
        <v>17</v>
      </c>
      <c r="F12" s="8">
        <v>63000</v>
      </c>
      <c r="G12" s="8">
        <v>66000</v>
      </c>
      <c r="H12" s="8">
        <f t="shared" si="0"/>
        <v>-3000</v>
      </c>
      <c r="I12" s="10" t="s">
        <v>41</v>
      </c>
      <c r="J12" s="22">
        <v>43367</v>
      </c>
      <c r="K12" s="22">
        <v>43382</v>
      </c>
      <c r="L12" s="22">
        <v>43384</v>
      </c>
      <c r="M12" s="8" t="s">
        <v>79</v>
      </c>
      <c r="N12" s="8"/>
      <c r="O12" s="20">
        <v>43390</v>
      </c>
      <c r="P12" s="22">
        <v>43401</v>
      </c>
      <c r="Q12" s="22">
        <v>43407</v>
      </c>
      <c r="R12" s="22"/>
      <c r="S12" s="22"/>
      <c r="T12" s="22"/>
      <c r="U12" s="22"/>
      <c r="V12" s="8" t="s">
        <v>138</v>
      </c>
    </row>
    <row r="13" spans="2:22" x14ac:dyDescent="0.25">
      <c r="B13" s="8">
        <v>9</v>
      </c>
      <c r="C13" s="49" t="s">
        <v>19</v>
      </c>
      <c r="D13" s="8" t="s">
        <v>102</v>
      </c>
      <c r="E13" s="49" t="s">
        <v>10</v>
      </c>
      <c r="F13" s="8">
        <v>65900</v>
      </c>
      <c r="G13" s="8">
        <v>66800</v>
      </c>
      <c r="H13" s="8">
        <f t="shared" si="0"/>
        <v>-900</v>
      </c>
      <c r="I13" s="10" t="s">
        <v>46</v>
      </c>
      <c r="J13" s="8"/>
      <c r="K13" s="24"/>
      <c r="L13" s="24"/>
      <c r="M13" s="32" t="s">
        <v>103</v>
      </c>
      <c r="N13" s="8"/>
      <c r="O13" s="20">
        <v>43390</v>
      </c>
      <c r="P13" s="8"/>
      <c r="Q13" s="8" t="s">
        <v>125</v>
      </c>
      <c r="R13" s="8"/>
      <c r="S13" s="8"/>
      <c r="T13" s="8"/>
      <c r="U13" s="8"/>
      <c r="V13" s="24" t="s">
        <v>116</v>
      </c>
    </row>
    <row r="14" spans="2:22" x14ac:dyDescent="0.25">
      <c r="B14" s="8">
        <v>10</v>
      </c>
      <c r="C14" s="49" t="s">
        <v>20</v>
      </c>
      <c r="D14" s="23" t="s">
        <v>80</v>
      </c>
      <c r="E14" s="49" t="s">
        <v>10</v>
      </c>
      <c r="F14" s="8">
        <v>64900</v>
      </c>
      <c r="G14" s="8">
        <v>66800</v>
      </c>
      <c r="H14" s="8">
        <f t="shared" si="0"/>
        <v>-1900</v>
      </c>
      <c r="I14" s="10" t="s">
        <v>41</v>
      </c>
      <c r="J14" s="22">
        <v>43382</v>
      </c>
      <c r="K14" s="8"/>
      <c r="L14" s="22">
        <v>43384</v>
      </c>
      <c r="M14" s="8"/>
      <c r="N14" s="24" t="s">
        <v>112</v>
      </c>
      <c r="O14" s="20">
        <v>43390</v>
      </c>
      <c r="P14" s="22">
        <v>43401</v>
      </c>
      <c r="Q14" s="22">
        <v>43407</v>
      </c>
      <c r="R14" s="22">
        <v>43413</v>
      </c>
      <c r="S14" s="10" t="s">
        <v>158</v>
      </c>
      <c r="T14" s="22"/>
      <c r="U14" s="22"/>
      <c r="V14" s="8" t="s">
        <v>159</v>
      </c>
    </row>
    <row r="15" spans="2:22" ht="75" x14ac:dyDescent="0.25">
      <c r="B15" s="10">
        <v>11</v>
      </c>
      <c r="C15" s="19" t="s">
        <v>34</v>
      </c>
      <c r="D15" s="10" t="s">
        <v>80</v>
      </c>
      <c r="E15" s="19" t="s">
        <v>35</v>
      </c>
      <c r="F15" s="10">
        <v>112000</v>
      </c>
      <c r="G15" s="10">
        <v>119400</v>
      </c>
      <c r="H15" s="10">
        <f t="shared" si="0"/>
        <v>-7400</v>
      </c>
      <c r="I15" s="10" t="s">
        <v>42</v>
      </c>
      <c r="J15" s="20">
        <v>43382</v>
      </c>
      <c r="K15" s="10"/>
      <c r="L15" s="20">
        <v>43384</v>
      </c>
      <c r="M15" s="26"/>
      <c r="N15" s="27" t="s">
        <v>106</v>
      </c>
      <c r="O15" s="20">
        <v>43390</v>
      </c>
      <c r="P15" s="10"/>
      <c r="Q15" s="10"/>
      <c r="R15" s="10"/>
      <c r="S15" s="10"/>
      <c r="T15" s="10"/>
      <c r="U15" s="10"/>
      <c r="V15" s="1"/>
    </row>
    <row r="16" spans="2:22" x14ac:dyDescent="0.25">
      <c r="B16" s="15">
        <v>12</v>
      </c>
      <c r="C16" s="55" t="s">
        <v>36</v>
      </c>
      <c r="D16" s="15" t="s">
        <v>102</v>
      </c>
      <c r="E16" s="51" t="s">
        <v>37</v>
      </c>
      <c r="F16" s="3">
        <v>91000</v>
      </c>
      <c r="G16" s="3">
        <v>91600</v>
      </c>
      <c r="H16" s="3">
        <f>F16-G16</f>
        <v>-600</v>
      </c>
      <c r="I16" s="13" t="s">
        <v>47</v>
      </c>
      <c r="J16" s="16">
        <v>43382</v>
      </c>
      <c r="K16" s="3"/>
      <c r="L16" s="3"/>
      <c r="M16" s="56" t="s">
        <v>60</v>
      </c>
      <c r="N16" s="56"/>
      <c r="O16" s="57">
        <v>43390</v>
      </c>
      <c r="P16" s="16">
        <v>43401</v>
      </c>
      <c r="Q16" s="16">
        <v>43407</v>
      </c>
      <c r="R16" s="16">
        <v>43413</v>
      </c>
      <c r="S16" s="16" t="s">
        <v>158</v>
      </c>
      <c r="T16" s="16"/>
      <c r="U16" s="16"/>
      <c r="V16" s="43" t="s">
        <v>160</v>
      </c>
    </row>
    <row r="17" spans="2:22" ht="45" x14ac:dyDescent="0.25">
      <c r="B17" s="15">
        <v>13</v>
      </c>
      <c r="C17" s="55" t="s">
        <v>38</v>
      </c>
      <c r="D17" s="15" t="s">
        <v>102</v>
      </c>
      <c r="E17" s="52" t="s">
        <v>39</v>
      </c>
      <c r="F17" s="1">
        <v>145000</v>
      </c>
      <c r="G17" s="1">
        <v>151300</v>
      </c>
      <c r="H17" s="1">
        <f t="shared" si="0"/>
        <v>-6300</v>
      </c>
      <c r="I17" s="4" t="s">
        <v>42</v>
      </c>
      <c r="J17" s="7">
        <v>43382</v>
      </c>
      <c r="K17" s="1"/>
      <c r="L17" s="7">
        <v>43384</v>
      </c>
      <c r="M17" s="12" t="s">
        <v>111</v>
      </c>
      <c r="N17" s="14" t="s">
        <v>93</v>
      </c>
      <c r="O17" s="11">
        <v>43390</v>
      </c>
      <c r="P17" s="7">
        <v>43401</v>
      </c>
      <c r="Q17" s="7">
        <v>43407</v>
      </c>
      <c r="R17" s="7">
        <v>43413</v>
      </c>
      <c r="S17" s="7"/>
      <c r="T17" s="7"/>
      <c r="U17" s="7"/>
      <c r="V17" s="9" t="s">
        <v>142</v>
      </c>
    </row>
    <row r="18" spans="2:22" x14ac:dyDescent="0.25">
      <c r="B18" s="1">
        <v>14</v>
      </c>
      <c r="C18" s="52" t="s">
        <v>122</v>
      </c>
      <c r="D18" s="7">
        <v>43390</v>
      </c>
      <c r="E18" s="52" t="s">
        <v>123</v>
      </c>
      <c r="F18" s="1">
        <v>102500</v>
      </c>
      <c r="G18" s="1">
        <v>105900</v>
      </c>
      <c r="H18" s="1">
        <f t="shared" si="0"/>
        <v>-3400</v>
      </c>
      <c r="I18" s="4" t="s">
        <v>124</v>
      </c>
      <c r="J18" s="1"/>
      <c r="K18" s="1"/>
      <c r="L18" s="1"/>
      <c r="M18" s="1"/>
      <c r="N18" s="1"/>
      <c r="O18" s="7">
        <v>43390</v>
      </c>
      <c r="P18" s="7">
        <v>43401</v>
      </c>
      <c r="Q18" s="7">
        <v>43407</v>
      </c>
      <c r="R18" s="7">
        <v>43415</v>
      </c>
      <c r="S18" s="16" t="s">
        <v>158</v>
      </c>
      <c r="T18" s="7"/>
      <c r="U18" s="7"/>
      <c r="V18" s="1"/>
    </row>
    <row r="19" spans="2:22" x14ac:dyDescent="0.25">
      <c r="B19" s="1">
        <v>15</v>
      </c>
      <c r="C19" s="52" t="s">
        <v>136</v>
      </c>
      <c r="D19" s="7">
        <v>43390</v>
      </c>
      <c r="E19" s="52" t="s">
        <v>137</v>
      </c>
      <c r="F19" s="1">
        <v>98000</v>
      </c>
      <c r="G19" s="1">
        <v>100900</v>
      </c>
      <c r="H19" s="1">
        <f t="shared" si="0"/>
        <v>-2900</v>
      </c>
      <c r="I19" s="4" t="s">
        <v>41</v>
      </c>
      <c r="J19" s="1"/>
      <c r="K19" s="1"/>
      <c r="L19" s="1"/>
      <c r="M19" s="1"/>
      <c r="N19" s="1"/>
      <c r="O19" s="7">
        <v>43407</v>
      </c>
      <c r="P19" s="7">
        <v>43413</v>
      </c>
      <c r="Q19" s="1"/>
      <c r="R19" s="1"/>
      <c r="S19" s="1"/>
      <c r="T19" s="1"/>
      <c r="U19" s="1"/>
      <c r="V19" s="1"/>
    </row>
    <row r="20" spans="2:22" x14ac:dyDescent="0.25">
      <c r="B20" s="1"/>
      <c r="C20" s="52"/>
      <c r="D20" s="7"/>
      <c r="E20" s="52"/>
      <c r="F20" s="1"/>
      <c r="G20" s="1"/>
      <c r="H20" s="1"/>
      <c r="I20" s="4"/>
      <c r="J20" s="1"/>
      <c r="K20" s="1"/>
      <c r="L20" s="1"/>
      <c r="M20" s="1"/>
      <c r="N20" s="1"/>
      <c r="O20" s="7"/>
      <c r="P20" s="7"/>
      <c r="Q20" s="1"/>
      <c r="R20" s="1"/>
      <c r="S20" s="1"/>
      <c r="T20" s="1"/>
      <c r="U20" s="1"/>
      <c r="V20" s="1"/>
    </row>
    <row r="21" spans="2:22" x14ac:dyDescent="0.25">
      <c r="B21" s="1"/>
      <c r="C21" s="52"/>
      <c r="D21" s="7"/>
      <c r="E21" s="52"/>
      <c r="F21" s="1"/>
      <c r="G21" s="1"/>
      <c r="H21" s="1"/>
      <c r="I21" s="4"/>
      <c r="J21" s="1"/>
      <c r="K21" s="1"/>
      <c r="L21" s="1"/>
      <c r="M21" s="1"/>
      <c r="N21" s="1"/>
      <c r="O21" s="7"/>
      <c r="P21" s="7"/>
      <c r="Q21" s="1"/>
      <c r="R21" s="1"/>
      <c r="S21" s="1"/>
      <c r="T21" s="1"/>
      <c r="U21" s="1"/>
      <c r="V21" s="1"/>
    </row>
    <row r="22" spans="2:22" x14ac:dyDescent="0.25">
      <c r="B22" s="1"/>
      <c r="C22" s="52"/>
      <c r="D22" s="7"/>
      <c r="E22" s="52"/>
      <c r="F22" s="1"/>
      <c r="G22" s="1"/>
      <c r="H22" s="1"/>
      <c r="I22" s="4"/>
      <c r="J22" s="1"/>
      <c r="K22" s="1"/>
      <c r="L22" s="1"/>
      <c r="M22" s="1"/>
      <c r="N22" s="1"/>
      <c r="O22" s="7"/>
      <c r="P22" s="7"/>
      <c r="Q22" s="1"/>
      <c r="R22" s="1"/>
      <c r="S22" s="1"/>
      <c r="T22" s="1"/>
      <c r="U22" s="1"/>
      <c r="V22" s="1"/>
    </row>
    <row r="23" spans="2:22" x14ac:dyDescent="0.25">
      <c r="B23" s="1"/>
      <c r="C23" s="52"/>
      <c r="D23" s="7"/>
      <c r="E23" s="52"/>
      <c r="F23" s="1"/>
      <c r="G23" s="1"/>
      <c r="H23" s="1"/>
      <c r="I23" s="4"/>
      <c r="J23" s="1"/>
      <c r="K23" s="1"/>
      <c r="L23" s="1"/>
      <c r="M23" s="1"/>
      <c r="N23" s="1"/>
      <c r="O23" s="7"/>
      <c r="P23" s="7"/>
      <c r="Q23" s="1"/>
      <c r="R23" s="1"/>
      <c r="S23" s="1"/>
      <c r="T23" s="1"/>
      <c r="U23" s="1"/>
      <c r="V23" s="1"/>
    </row>
    <row r="24" spans="2:22" x14ac:dyDescent="0.25">
      <c r="B24" s="1"/>
      <c r="C24" s="52"/>
      <c r="D24" s="1"/>
      <c r="E24" s="5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1048575"/>
  <sheetViews>
    <sheetView workbookViewId="0">
      <selection activeCell="C7" sqref="C7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9" max="19" width="27.42578125" bestFit="1" customWidth="1"/>
  </cols>
  <sheetData>
    <row r="3" spans="2:19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1"/>
      <c r="J3" s="3" t="s">
        <v>43</v>
      </c>
      <c r="K3" s="3" t="s">
        <v>44</v>
      </c>
      <c r="L3" s="3" t="s">
        <v>98</v>
      </c>
      <c r="M3" s="3" t="s">
        <v>81</v>
      </c>
      <c r="N3" s="3" t="s">
        <v>63</v>
      </c>
      <c r="O3" s="3" t="s">
        <v>113</v>
      </c>
      <c r="P3" s="3" t="s">
        <v>115</v>
      </c>
      <c r="Q3" s="3" t="s">
        <v>114</v>
      </c>
      <c r="R3" s="3" t="s">
        <v>139</v>
      </c>
      <c r="S3" s="3" t="s">
        <v>131</v>
      </c>
    </row>
    <row r="4" spans="2:19" x14ac:dyDescent="0.25">
      <c r="B4" s="10">
        <v>1</v>
      </c>
      <c r="C4" s="8" t="s">
        <v>22</v>
      </c>
      <c r="D4" s="8" t="s">
        <v>80</v>
      </c>
      <c r="E4" s="8" t="s">
        <v>23</v>
      </c>
      <c r="F4" s="8">
        <v>136500</v>
      </c>
      <c r="G4" s="8">
        <v>140500</v>
      </c>
      <c r="H4" s="8">
        <f t="shared" ref="H4:H12" si="0">F4-G4</f>
        <v>-4000</v>
      </c>
      <c r="I4" s="8" t="s">
        <v>41</v>
      </c>
      <c r="J4" s="8"/>
      <c r="K4" s="8"/>
      <c r="L4" s="8"/>
      <c r="M4" s="8"/>
      <c r="N4" s="8">
        <v>140500</v>
      </c>
      <c r="O4" s="8"/>
      <c r="P4" s="8"/>
      <c r="Q4" s="8"/>
      <c r="R4" s="8"/>
      <c r="S4" s="1"/>
    </row>
    <row r="5" spans="2:19" x14ac:dyDescent="0.25">
      <c r="B5" s="36">
        <v>2</v>
      </c>
      <c r="C5" s="37" t="s">
        <v>24</v>
      </c>
      <c r="D5" s="37"/>
      <c r="E5" s="37" t="s">
        <v>25</v>
      </c>
      <c r="F5" s="37">
        <v>105600</v>
      </c>
      <c r="G5" s="37">
        <v>112900</v>
      </c>
      <c r="H5" s="37">
        <f t="shared" si="0"/>
        <v>-7300</v>
      </c>
      <c r="I5" s="37" t="s">
        <v>41</v>
      </c>
      <c r="J5" s="38">
        <v>43382</v>
      </c>
      <c r="K5" s="38">
        <v>43384</v>
      </c>
      <c r="L5" s="37"/>
      <c r="M5" s="37" t="s">
        <v>101</v>
      </c>
      <c r="N5" s="37"/>
      <c r="O5" s="38">
        <v>43390</v>
      </c>
      <c r="P5" s="38">
        <v>43401</v>
      </c>
      <c r="Q5" s="38">
        <v>43407</v>
      </c>
      <c r="R5" s="38">
        <v>43415</v>
      </c>
      <c r="S5" s="37" t="s">
        <v>132</v>
      </c>
    </row>
    <row r="6" spans="2:19" x14ac:dyDescent="0.25">
      <c r="B6" s="10">
        <v>3</v>
      </c>
      <c r="C6" s="8" t="s">
        <v>26</v>
      </c>
      <c r="D6" s="8" t="s">
        <v>80</v>
      </c>
      <c r="E6" s="8" t="s">
        <v>27</v>
      </c>
      <c r="F6" s="8">
        <v>97500</v>
      </c>
      <c r="G6" s="8">
        <v>100900</v>
      </c>
      <c r="H6" s="8">
        <f t="shared" si="0"/>
        <v>-3400</v>
      </c>
      <c r="I6" s="8" t="s">
        <v>41</v>
      </c>
      <c r="J6" s="8"/>
      <c r="K6" s="8"/>
      <c r="L6" s="8"/>
      <c r="M6" s="8"/>
      <c r="N6" s="8">
        <v>110000</v>
      </c>
      <c r="O6" s="8"/>
      <c r="P6" s="8"/>
      <c r="Q6" s="8"/>
      <c r="R6" s="8"/>
      <c r="S6" s="1"/>
    </row>
    <row r="7" spans="2:19" x14ac:dyDescent="0.25">
      <c r="B7" s="4">
        <v>4</v>
      </c>
      <c r="C7" s="6" t="s">
        <v>100</v>
      </c>
      <c r="D7" s="6"/>
      <c r="E7" s="6" t="s">
        <v>28</v>
      </c>
      <c r="F7" s="6">
        <v>97000</v>
      </c>
      <c r="G7" s="6">
        <v>104300</v>
      </c>
      <c r="H7" s="6">
        <f>F7-G7</f>
        <v>-7300</v>
      </c>
      <c r="I7" s="6" t="s">
        <v>42</v>
      </c>
      <c r="J7" s="16">
        <v>43384</v>
      </c>
      <c r="K7" s="3"/>
      <c r="L7" s="3"/>
      <c r="M7" s="3" t="s">
        <v>104</v>
      </c>
      <c r="N7" s="3"/>
      <c r="O7" s="7">
        <v>43390</v>
      </c>
      <c r="P7" s="7">
        <v>43401</v>
      </c>
      <c r="Q7" s="7">
        <v>43407</v>
      </c>
      <c r="R7" s="7">
        <v>43415</v>
      </c>
      <c r="S7" s="1"/>
    </row>
    <row r="8" spans="2:19" x14ac:dyDescent="0.25">
      <c r="B8" s="10">
        <v>5</v>
      </c>
      <c r="C8" s="8" t="s">
        <v>29</v>
      </c>
      <c r="D8" s="8" t="s">
        <v>80</v>
      </c>
      <c r="E8" s="8" t="s">
        <v>6</v>
      </c>
      <c r="F8" s="8">
        <v>110000</v>
      </c>
      <c r="G8" s="8">
        <v>111200</v>
      </c>
      <c r="H8" s="8">
        <f t="shared" si="0"/>
        <v>-1200</v>
      </c>
      <c r="I8" s="8"/>
      <c r="J8" s="22">
        <v>43382</v>
      </c>
      <c r="K8" s="22">
        <v>43384</v>
      </c>
      <c r="L8" s="8"/>
      <c r="M8" s="8" t="s">
        <v>105</v>
      </c>
      <c r="N8" s="8"/>
      <c r="O8" s="8"/>
      <c r="P8" s="8"/>
      <c r="Q8" s="8"/>
      <c r="R8" s="8"/>
      <c r="S8" s="1"/>
    </row>
    <row r="9" spans="2:19" x14ac:dyDescent="0.25">
      <c r="B9" s="10">
        <v>6</v>
      </c>
      <c r="C9" s="33" t="s">
        <v>30</v>
      </c>
      <c r="D9" s="33" t="s">
        <v>80</v>
      </c>
      <c r="E9" s="33" t="s">
        <v>31</v>
      </c>
      <c r="F9" s="33">
        <v>118000</v>
      </c>
      <c r="G9" s="33">
        <v>118300</v>
      </c>
      <c r="H9" s="33">
        <f t="shared" si="0"/>
        <v>-300</v>
      </c>
      <c r="I9" s="33"/>
      <c r="J9" s="34">
        <v>43382</v>
      </c>
      <c r="K9" s="34">
        <v>43384</v>
      </c>
      <c r="L9" s="33"/>
      <c r="M9" s="23" t="s">
        <v>99</v>
      </c>
      <c r="N9" s="33"/>
      <c r="O9" s="34">
        <v>43390</v>
      </c>
      <c r="P9" s="33"/>
      <c r="Q9" s="33"/>
      <c r="R9" s="33"/>
      <c r="S9" s="1"/>
    </row>
    <row r="10" spans="2:19" x14ac:dyDescent="0.25">
      <c r="B10" s="36">
        <v>7</v>
      </c>
      <c r="C10" s="37" t="s">
        <v>48</v>
      </c>
      <c r="D10" s="37" t="s">
        <v>63</v>
      </c>
      <c r="E10" s="37" t="s">
        <v>49</v>
      </c>
      <c r="F10" s="37">
        <v>49900</v>
      </c>
      <c r="G10" s="37">
        <v>52200</v>
      </c>
      <c r="H10" s="37">
        <f t="shared" si="0"/>
        <v>-2300</v>
      </c>
      <c r="I10" s="37" t="s">
        <v>41</v>
      </c>
      <c r="J10" s="38">
        <v>43382</v>
      </c>
      <c r="K10" s="38">
        <v>43384</v>
      </c>
      <c r="L10" s="37"/>
      <c r="M10" s="37"/>
      <c r="N10" s="37"/>
      <c r="O10" s="38">
        <v>43390</v>
      </c>
      <c r="P10" s="38">
        <v>43401</v>
      </c>
      <c r="Q10" s="37"/>
      <c r="R10" s="37"/>
      <c r="S10" s="39" t="s">
        <v>132</v>
      </c>
    </row>
    <row r="11" spans="2:19" x14ac:dyDescent="0.25">
      <c r="B11" s="10">
        <v>8</v>
      </c>
      <c r="C11" s="8" t="s">
        <v>50</v>
      </c>
      <c r="D11" s="8" t="s">
        <v>80</v>
      </c>
      <c r="E11" s="8" t="s">
        <v>51</v>
      </c>
      <c r="F11" s="8">
        <v>58000</v>
      </c>
      <c r="G11" s="8">
        <v>65000</v>
      </c>
      <c r="H11" s="8">
        <f t="shared" si="0"/>
        <v>-7000</v>
      </c>
      <c r="I11" s="8" t="s">
        <v>46</v>
      </c>
      <c r="J11" s="22">
        <v>43367</v>
      </c>
      <c r="K11" s="22">
        <v>43383</v>
      </c>
      <c r="L11" s="22"/>
      <c r="M11" s="24" t="s">
        <v>55</v>
      </c>
      <c r="N11" s="8"/>
      <c r="O11" s="22">
        <v>43390</v>
      </c>
      <c r="P11" s="22">
        <v>43401</v>
      </c>
      <c r="Q11" s="8"/>
      <c r="R11" s="8"/>
      <c r="S11" s="8"/>
    </row>
    <row r="12" spans="2:19" x14ac:dyDescent="0.25">
      <c r="B12" s="10">
        <v>9</v>
      </c>
      <c r="C12" s="8" t="s">
        <v>120</v>
      </c>
      <c r="D12" s="8" t="s">
        <v>80</v>
      </c>
      <c r="E12" s="8" t="s">
        <v>121</v>
      </c>
      <c r="F12" s="8">
        <v>94500</v>
      </c>
      <c r="G12" s="8">
        <v>96700</v>
      </c>
      <c r="H12" s="8">
        <f t="shared" si="0"/>
        <v>-2200</v>
      </c>
      <c r="I12" s="8" t="s">
        <v>41</v>
      </c>
      <c r="J12" s="8"/>
      <c r="K12" s="8"/>
      <c r="L12" s="8"/>
      <c r="M12" s="8"/>
      <c r="N12" s="8"/>
      <c r="O12" s="22">
        <v>43390</v>
      </c>
      <c r="P12" s="22">
        <v>43401</v>
      </c>
      <c r="Q12" s="22">
        <v>43407</v>
      </c>
      <c r="R12" s="22"/>
      <c r="S12" s="24" t="s">
        <v>133</v>
      </c>
    </row>
    <row r="13" spans="2:19" x14ac:dyDescent="0.25"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x14ac:dyDescent="0.25"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x14ac:dyDescent="0.25"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048575" spans="8:8" x14ac:dyDescent="0.25">
      <c r="H1048575">
        <f>F1048575-G1048575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23"/>
  <sheetViews>
    <sheetView zoomScaleNormal="100" workbookViewId="0">
      <pane ySplit="3" topLeftCell="A4" activePane="bottomLeft" state="frozen"/>
      <selection pane="bottomLeft" activeCell="B8" sqref="B8:R8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9" max="19" width="94.85546875" customWidth="1"/>
  </cols>
  <sheetData>
    <row r="3" spans="2:19" x14ac:dyDescent="0.25">
      <c r="B3" s="4" t="s">
        <v>21</v>
      </c>
      <c r="C3" s="1" t="s">
        <v>15</v>
      </c>
      <c r="D3" s="1" t="s">
        <v>64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43</v>
      </c>
      <c r="J3" s="3" t="s">
        <v>44</v>
      </c>
      <c r="K3" s="3" t="s">
        <v>81</v>
      </c>
      <c r="L3" s="3" t="s">
        <v>63</v>
      </c>
      <c r="M3" s="3" t="s">
        <v>113</v>
      </c>
      <c r="N3" s="3" t="s">
        <v>115</v>
      </c>
      <c r="O3" s="3" t="s">
        <v>114</v>
      </c>
      <c r="P3" s="3" t="s">
        <v>139</v>
      </c>
      <c r="Q3" s="3" t="s">
        <v>152</v>
      </c>
      <c r="R3" s="3" t="s">
        <v>153</v>
      </c>
      <c r="S3" s="47" t="s">
        <v>117</v>
      </c>
    </row>
    <row r="4" spans="2:19" x14ac:dyDescent="0.25">
      <c r="B4" s="17">
        <v>1</v>
      </c>
      <c r="C4" s="15" t="s">
        <v>32</v>
      </c>
      <c r="D4" s="15" t="s">
        <v>102</v>
      </c>
      <c r="E4" s="1" t="s">
        <v>33</v>
      </c>
      <c r="F4" s="1">
        <v>5999</v>
      </c>
      <c r="G4" s="1"/>
      <c r="H4" s="1">
        <f t="shared" ref="H4:H19" si="0">F4-G4</f>
        <v>5999</v>
      </c>
      <c r="I4" s="1" t="s">
        <v>61</v>
      </c>
      <c r="J4" s="1" t="s">
        <v>61</v>
      </c>
      <c r="K4" s="1" t="s">
        <v>62</v>
      </c>
      <c r="L4" s="1"/>
      <c r="M4" s="1"/>
      <c r="N4" s="1"/>
      <c r="O4" s="1"/>
      <c r="P4" s="1"/>
      <c r="Q4" s="1"/>
      <c r="R4" s="1"/>
    </row>
    <row r="5" spans="2:19" s="5" customFormat="1" ht="72.75" customHeight="1" x14ac:dyDescent="0.25">
      <c r="B5" s="10">
        <v>2</v>
      </c>
      <c r="C5" s="10" t="s">
        <v>53</v>
      </c>
      <c r="D5" s="10" t="s">
        <v>80</v>
      </c>
      <c r="E5" s="10" t="s">
        <v>52</v>
      </c>
      <c r="F5" s="10">
        <v>178000</v>
      </c>
      <c r="G5" s="10">
        <v>181600</v>
      </c>
      <c r="H5" s="10">
        <f t="shared" si="0"/>
        <v>-3600</v>
      </c>
      <c r="I5" s="20">
        <v>43382</v>
      </c>
      <c r="J5" s="10"/>
      <c r="K5" s="19" t="s">
        <v>73</v>
      </c>
      <c r="L5" s="21" t="s">
        <v>65</v>
      </c>
      <c r="M5" s="8"/>
      <c r="N5" s="8"/>
      <c r="O5" s="8"/>
      <c r="P5" s="8"/>
      <c r="Q5" s="8"/>
      <c r="R5" s="8"/>
    </row>
    <row r="6" spans="2:19" x14ac:dyDescent="0.25">
      <c r="B6" s="17">
        <v>3</v>
      </c>
      <c r="C6" s="15" t="s">
        <v>54</v>
      </c>
      <c r="D6" s="15" t="s">
        <v>102</v>
      </c>
      <c r="E6" s="1" t="s">
        <v>33</v>
      </c>
      <c r="F6" s="1">
        <v>15000</v>
      </c>
      <c r="G6" s="1"/>
      <c r="H6" s="1">
        <f t="shared" si="0"/>
        <v>15000</v>
      </c>
      <c r="I6" s="1" t="s">
        <v>61</v>
      </c>
      <c r="J6" s="1" t="s">
        <v>61</v>
      </c>
      <c r="K6" s="4" t="s">
        <v>62</v>
      </c>
      <c r="L6" s="1"/>
      <c r="M6" s="1"/>
      <c r="N6" s="1"/>
      <c r="O6" s="1"/>
      <c r="P6" s="1"/>
      <c r="Q6" s="1"/>
      <c r="R6" s="1"/>
    </row>
    <row r="7" spans="2:19" ht="45" x14ac:dyDescent="0.25">
      <c r="B7" s="10">
        <v>4</v>
      </c>
      <c r="C7" s="25" t="s">
        <v>56</v>
      </c>
      <c r="D7" s="10" t="s">
        <v>80</v>
      </c>
      <c r="E7" s="8" t="s">
        <v>52</v>
      </c>
      <c r="F7" s="8">
        <v>174350</v>
      </c>
      <c r="G7" s="8">
        <v>181600</v>
      </c>
      <c r="H7" s="8">
        <f t="shared" si="0"/>
        <v>-7250</v>
      </c>
      <c r="I7" s="22">
        <v>43367</v>
      </c>
      <c r="J7" s="22">
        <v>43382</v>
      </c>
      <c r="K7" s="8" t="s">
        <v>73</v>
      </c>
      <c r="L7" s="23" t="s">
        <v>67</v>
      </c>
      <c r="M7" s="8"/>
      <c r="N7" s="8"/>
      <c r="O7" s="8"/>
      <c r="P7" s="8"/>
      <c r="Q7" s="8"/>
      <c r="R7" s="8"/>
    </row>
    <row r="8" spans="2:19" x14ac:dyDescent="0.25">
      <c r="B8" s="36">
        <v>5</v>
      </c>
      <c r="C8" s="37" t="s">
        <v>24</v>
      </c>
      <c r="D8" s="37"/>
      <c r="E8" s="37" t="s">
        <v>52</v>
      </c>
      <c r="F8" s="37">
        <v>170500</v>
      </c>
      <c r="G8" s="37">
        <v>181600</v>
      </c>
      <c r="H8" s="37">
        <f t="shared" si="0"/>
        <v>-11100</v>
      </c>
      <c r="I8" s="38">
        <v>43382</v>
      </c>
      <c r="J8" s="37"/>
      <c r="K8" s="37" t="s">
        <v>73</v>
      </c>
      <c r="L8" s="37" t="s">
        <v>66</v>
      </c>
      <c r="M8" s="38">
        <v>43390</v>
      </c>
      <c r="N8" s="38">
        <v>43401</v>
      </c>
      <c r="O8" s="38">
        <v>43406</v>
      </c>
      <c r="P8" s="38">
        <v>43415</v>
      </c>
      <c r="Q8" s="38">
        <v>43440</v>
      </c>
      <c r="R8" s="38"/>
      <c r="S8" s="30" t="s">
        <v>126</v>
      </c>
    </row>
    <row r="9" spans="2:19" x14ac:dyDescent="0.25">
      <c r="B9" s="17">
        <v>6</v>
      </c>
      <c r="C9" s="15" t="s">
        <v>57</v>
      </c>
      <c r="D9" s="18" t="s">
        <v>102</v>
      </c>
      <c r="E9" s="1" t="s">
        <v>58</v>
      </c>
      <c r="F9" s="1">
        <v>124000</v>
      </c>
      <c r="G9" s="1">
        <v>126100</v>
      </c>
      <c r="H9" s="1">
        <f t="shared" si="0"/>
        <v>-2100</v>
      </c>
      <c r="I9" s="7">
        <v>43382</v>
      </c>
      <c r="J9" s="1"/>
      <c r="K9" s="12" t="s">
        <v>60</v>
      </c>
      <c r="L9" s="1"/>
      <c r="M9" s="7">
        <v>43390</v>
      </c>
      <c r="N9" s="7">
        <v>43401</v>
      </c>
      <c r="O9" s="7">
        <v>43406</v>
      </c>
      <c r="P9" s="7">
        <v>43415</v>
      </c>
      <c r="Q9" s="7">
        <v>43440</v>
      </c>
      <c r="R9" s="7"/>
      <c r="S9" s="30" t="s">
        <v>155</v>
      </c>
    </row>
    <row r="10" spans="2:19" x14ac:dyDescent="0.25">
      <c r="B10" s="40">
        <v>7</v>
      </c>
      <c r="C10" s="41" t="s">
        <v>59</v>
      </c>
      <c r="D10" s="44" t="s">
        <v>102</v>
      </c>
      <c r="E10" s="41" t="s">
        <v>58</v>
      </c>
      <c r="F10" s="41">
        <v>124800</v>
      </c>
      <c r="G10" s="41">
        <v>126100</v>
      </c>
      <c r="H10" s="41">
        <f t="shared" si="0"/>
        <v>-1300</v>
      </c>
      <c r="I10" s="42">
        <v>43382</v>
      </c>
      <c r="J10" s="41"/>
      <c r="K10" s="44" t="s">
        <v>60</v>
      </c>
      <c r="L10" s="41"/>
      <c r="M10" s="42">
        <v>43390</v>
      </c>
      <c r="N10" s="42">
        <v>43401</v>
      </c>
      <c r="O10" s="42">
        <v>43406</v>
      </c>
      <c r="P10" s="42"/>
      <c r="Q10" s="42"/>
      <c r="R10" s="42"/>
      <c r="S10" s="35" t="s">
        <v>129</v>
      </c>
    </row>
    <row r="11" spans="2:19" x14ac:dyDescent="0.25">
      <c r="B11" s="17">
        <v>8</v>
      </c>
      <c r="C11" s="15" t="s">
        <v>68</v>
      </c>
      <c r="D11" s="18" t="s">
        <v>102</v>
      </c>
      <c r="E11" s="3" t="s">
        <v>52</v>
      </c>
      <c r="F11" s="3">
        <v>180250</v>
      </c>
      <c r="G11" s="3">
        <v>181600</v>
      </c>
      <c r="H11" s="3">
        <f t="shared" si="0"/>
        <v>-1350</v>
      </c>
      <c r="I11" s="7">
        <v>43384</v>
      </c>
      <c r="J11" s="1"/>
      <c r="K11" s="12" t="s">
        <v>60</v>
      </c>
      <c r="L11" s="1"/>
      <c r="M11" s="7">
        <v>43390</v>
      </c>
      <c r="N11" s="7">
        <v>43401</v>
      </c>
      <c r="O11" s="7">
        <v>43406</v>
      </c>
      <c r="P11" s="7">
        <v>43415</v>
      </c>
      <c r="Q11" s="7"/>
      <c r="R11" s="7"/>
    </row>
    <row r="12" spans="2:19" ht="60" x14ac:dyDescent="0.25">
      <c r="B12" s="10">
        <v>9</v>
      </c>
      <c r="C12" s="10" t="s">
        <v>69</v>
      </c>
      <c r="D12" s="10" t="s">
        <v>80</v>
      </c>
      <c r="E12" s="10" t="s">
        <v>52</v>
      </c>
      <c r="F12" s="10">
        <v>180500</v>
      </c>
      <c r="G12" s="10">
        <v>181600</v>
      </c>
      <c r="H12" s="10">
        <f t="shared" si="0"/>
        <v>-1100</v>
      </c>
      <c r="I12" s="20">
        <v>43384</v>
      </c>
      <c r="J12" s="10"/>
      <c r="K12" s="19" t="s">
        <v>82</v>
      </c>
      <c r="L12" s="23" t="s">
        <v>83</v>
      </c>
      <c r="M12" s="8"/>
      <c r="N12" s="8"/>
      <c r="O12" s="8"/>
      <c r="P12" s="8"/>
      <c r="Q12" s="8"/>
      <c r="R12" s="8"/>
    </row>
    <row r="13" spans="2:19" x14ac:dyDescent="0.25">
      <c r="B13" s="10">
        <v>10</v>
      </c>
      <c r="C13" s="8" t="s">
        <v>119</v>
      </c>
      <c r="D13" s="32" t="s">
        <v>80</v>
      </c>
      <c r="E13" s="8" t="s">
        <v>70</v>
      </c>
      <c r="F13" s="8">
        <v>12190</v>
      </c>
      <c r="G13" s="8">
        <v>117700</v>
      </c>
      <c r="H13" s="8">
        <f t="shared" si="0"/>
        <v>-105510</v>
      </c>
      <c r="I13" s="22">
        <v>43384</v>
      </c>
      <c r="J13" s="8"/>
      <c r="K13" s="24" t="s">
        <v>61</v>
      </c>
      <c r="L13" s="24" t="s">
        <v>107</v>
      </c>
      <c r="M13" s="22">
        <v>43390</v>
      </c>
      <c r="N13" s="8"/>
      <c r="O13" s="8"/>
      <c r="P13" s="8"/>
      <c r="Q13" s="8"/>
      <c r="R13" s="8"/>
    </row>
    <row r="14" spans="2:19" x14ac:dyDescent="0.25">
      <c r="B14" s="4">
        <v>11</v>
      </c>
      <c r="C14" s="1" t="s">
        <v>71</v>
      </c>
      <c r="D14" s="1"/>
      <c r="E14" s="1" t="s">
        <v>72</v>
      </c>
      <c r="F14" s="1">
        <v>110899</v>
      </c>
      <c r="G14" s="1">
        <v>111000</v>
      </c>
      <c r="H14" s="3">
        <f t="shared" si="0"/>
        <v>-101</v>
      </c>
      <c r="I14" s="7">
        <v>43384</v>
      </c>
      <c r="J14" s="7">
        <v>43386</v>
      </c>
      <c r="K14" s="1"/>
      <c r="L14" s="1"/>
      <c r="M14" s="7">
        <v>43390</v>
      </c>
      <c r="N14" s="7">
        <v>43401</v>
      </c>
      <c r="O14" s="7">
        <v>43406</v>
      </c>
      <c r="P14" s="7">
        <v>43415</v>
      </c>
      <c r="Q14" s="7">
        <v>43440</v>
      </c>
      <c r="R14" s="7"/>
      <c r="S14" s="30" t="s">
        <v>127</v>
      </c>
    </row>
    <row r="15" spans="2:19" ht="30" x14ac:dyDescent="0.25">
      <c r="B15" s="10">
        <v>12</v>
      </c>
      <c r="C15" s="8" t="s">
        <v>74</v>
      </c>
      <c r="D15" s="8"/>
      <c r="E15" s="8" t="s">
        <v>75</v>
      </c>
      <c r="F15" s="8">
        <v>92000</v>
      </c>
      <c r="G15" s="8">
        <v>92500</v>
      </c>
      <c r="H15" s="8">
        <f t="shared" si="0"/>
        <v>-500</v>
      </c>
      <c r="I15" s="22">
        <v>43384</v>
      </c>
      <c r="J15" s="22">
        <v>43386</v>
      </c>
      <c r="K15" s="23" t="s">
        <v>110</v>
      </c>
      <c r="L15" s="8">
        <v>13</v>
      </c>
      <c r="M15" s="22">
        <v>43390</v>
      </c>
      <c r="N15" s="22">
        <v>43401</v>
      </c>
      <c r="O15" s="22">
        <v>43406</v>
      </c>
      <c r="P15" s="22">
        <v>43415</v>
      </c>
      <c r="Q15" s="22">
        <v>43440</v>
      </c>
      <c r="R15" s="22"/>
      <c r="S15" s="30" t="s">
        <v>154</v>
      </c>
    </row>
    <row r="16" spans="2:19" ht="45" x14ac:dyDescent="0.25">
      <c r="B16" s="4">
        <v>13</v>
      </c>
      <c r="C16" s="1" t="s">
        <v>108</v>
      </c>
      <c r="D16" s="1"/>
      <c r="E16" s="1" t="s">
        <v>76</v>
      </c>
      <c r="F16" s="1">
        <v>113400</v>
      </c>
      <c r="G16" s="1">
        <v>114300</v>
      </c>
      <c r="H16" s="3">
        <f t="shared" si="0"/>
        <v>-900</v>
      </c>
      <c r="I16" s="7">
        <v>43384</v>
      </c>
      <c r="J16" s="1"/>
      <c r="K16" s="1" t="s">
        <v>61</v>
      </c>
      <c r="L16" s="9" t="s">
        <v>109</v>
      </c>
      <c r="M16" s="7">
        <v>43390</v>
      </c>
      <c r="N16" s="7">
        <v>43401</v>
      </c>
      <c r="O16" s="7">
        <v>43406</v>
      </c>
      <c r="P16" s="7">
        <v>43415</v>
      </c>
      <c r="Q16" s="16">
        <v>43440</v>
      </c>
      <c r="R16" s="7"/>
      <c r="S16" s="30" t="s">
        <v>157</v>
      </c>
    </row>
    <row r="17" spans="2:20" ht="27.75" customHeight="1" x14ac:dyDescent="0.25">
      <c r="B17" s="4">
        <v>14</v>
      </c>
      <c r="C17" s="1" t="s">
        <v>77</v>
      </c>
      <c r="D17" s="1"/>
      <c r="E17" s="1" t="s">
        <v>6</v>
      </c>
      <c r="F17" s="1">
        <v>106650</v>
      </c>
      <c r="G17" s="1">
        <v>111200</v>
      </c>
      <c r="H17" s="3">
        <f t="shared" si="0"/>
        <v>-4550</v>
      </c>
      <c r="I17" s="7">
        <v>43384</v>
      </c>
      <c r="J17" s="7">
        <v>43386</v>
      </c>
      <c r="K17" s="1"/>
      <c r="L17" s="1"/>
      <c r="M17" s="7">
        <v>43390</v>
      </c>
      <c r="N17" s="7">
        <v>43401</v>
      </c>
      <c r="O17" s="7">
        <v>43406</v>
      </c>
      <c r="P17" s="7">
        <v>43415</v>
      </c>
      <c r="Q17" s="16">
        <v>43440</v>
      </c>
      <c r="R17" s="7"/>
      <c r="S17" s="48" t="s">
        <v>156</v>
      </c>
    </row>
    <row r="18" spans="2:20" x14ac:dyDescent="0.25">
      <c r="B18" s="4">
        <v>15</v>
      </c>
      <c r="C18" s="1" t="s">
        <v>78</v>
      </c>
      <c r="D18" s="1"/>
      <c r="E18" s="1" t="s">
        <v>6</v>
      </c>
      <c r="F18" s="1">
        <v>110000</v>
      </c>
      <c r="G18" s="1">
        <v>111200</v>
      </c>
      <c r="H18" s="3">
        <f t="shared" si="0"/>
        <v>-1200</v>
      </c>
      <c r="I18" s="7">
        <v>43386</v>
      </c>
      <c r="J18" s="7"/>
      <c r="K18" s="1"/>
      <c r="L18" s="1"/>
      <c r="M18" s="7">
        <v>43390</v>
      </c>
      <c r="N18" s="7">
        <v>43401</v>
      </c>
      <c r="O18" s="7">
        <v>43406</v>
      </c>
      <c r="P18" s="7">
        <v>43415</v>
      </c>
      <c r="Q18" s="16">
        <v>43440</v>
      </c>
      <c r="R18" s="7"/>
      <c r="S18" s="31" t="s">
        <v>118</v>
      </c>
      <c r="T18" t="s">
        <v>128</v>
      </c>
    </row>
    <row r="19" spans="2:20" x14ac:dyDescent="0.25">
      <c r="B19" s="40">
        <v>16</v>
      </c>
      <c r="C19" s="41" t="s">
        <v>84</v>
      </c>
      <c r="D19" s="44" t="s">
        <v>102</v>
      </c>
      <c r="E19" s="41" t="s">
        <v>52</v>
      </c>
      <c r="F19" s="41">
        <v>180500</v>
      </c>
      <c r="G19" s="41">
        <v>181600</v>
      </c>
      <c r="H19" s="41">
        <f t="shared" si="0"/>
        <v>-1100</v>
      </c>
      <c r="I19" s="42">
        <v>43384</v>
      </c>
      <c r="J19" s="41"/>
      <c r="K19" s="44" t="s">
        <v>60</v>
      </c>
      <c r="L19" s="41"/>
      <c r="M19" s="42">
        <v>43390</v>
      </c>
      <c r="N19" s="42">
        <v>43401</v>
      </c>
      <c r="O19" s="42">
        <v>43406</v>
      </c>
      <c r="P19" s="42"/>
      <c r="Q19" s="42"/>
      <c r="R19" s="42"/>
      <c r="S19" s="35" t="s">
        <v>130</v>
      </c>
    </row>
    <row r="20" spans="2:20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20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20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20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T26"/>
  <sheetViews>
    <sheetView workbookViewId="0">
      <selection activeCell="G13" sqref="G13"/>
    </sheetView>
  </sheetViews>
  <sheetFormatPr defaultRowHeight="15" x14ac:dyDescent="0.25"/>
  <cols>
    <col min="5" max="5" width="10.140625" bestFit="1" customWidth="1"/>
    <col min="13" max="13" width="10.5703125" bestFit="1" customWidth="1"/>
  </cols>
  <sheetData>
    <row r="5" spans="4:16" x14ac:dyDescent="0.25">
      <c r="E5" t="s">
        <v>144</v>
      </c>
      <c r="J5" t="s">
        <v>150</v>
      </c>
      <c r="N5" t="s">
        <v>151</v>
      </c>
    </row>
    <row r="6" spans="4:16" x14ac:dyDescent="0.25">
      <c r="D6" t="s">
        <v>145</v>
      </c>
      <c r="E6" s="46">
        <v>115063</v>
      </c>
      <c r="F6" s="46"/>
      <c r="G6" s="46"/>
      <c r="H6" s="46"/>
      <c r="I6" t="s">
        <v>145</v>
      </c>
      <c r="J6" s="46">
        <v>55213</v>
      </c>
      <c r="K6" s="46"/>
      <c r="L6" s="46"/>
      <c r="M6" t="s">
        <v>145</v>
      </c>
      <c r="N6" s="46">
        <v>95988</v>
      </c>
      <c r="O6" s="46"/>
      <c r="P6" s="46"/>
    </row>
    <row r="7" spans="4:16" x14ac:dyDescent="0.25">
      <c r="D7" t="s">
        <v>146</v>
      </c>
      <c r="E7" s="46">
        <v>131500</v>
      </c>
      <c r="F7" s="46"/>
      <c r="G7" s="46"/>
      <c r="H7" s="46"/>
      <c r="I7" t="s">
        <v>146</v>
      </c>
      <c r="J7" s="46">
        <v>63100</v>
      </c>
      <c r="K7" s="46"/>
      <c r="L7" s="46"/>
      <c r="M7" t="s">
        <v>146</v>
      </c>
      <c r="N7" s="46">
        <v>109700</v>
      </c>
      <c r="O7" s="46"/>
      <c r="P7" s="46"/>
    </row>
    <row r="8" spans="4:16" x14ac:dyDescent="0.25">
      <c r="D8" s="45" t="s">
        <v>147</v>
      </c>
      <c r="E8" s="46">
        <v>135300</v>
      </c>
      <c r="F8" s="46"/>
      <c r="G8" s="46"/>
      <c r="H8" s="46"/>
      <c r="I8" s="45" t="s">
        <v>147</v>
      </c>
      <c r="J8" s="46">
        <v>65000</v>
      </c>
      <c r="K8" s="46"/>
      <c r="L8" s="46"/>
      <c r="M8" s="45" t="s">
        <v>147</v>
      </c>
      <c r="N8" s="46">
        <v>112900</v>
      </c>
      <c r="O8" s="46">
        <f>N6/100*15</f>
        <v>14398.2</v>
      </c>
      <c r="P8" s="46">
        <f>N7+O8</f>
        <v>124098.2</v>
      </c>
    </row>
    <row r="9" spans="4:16" x14ac:dyDescent="0.25">
      <c r="E9" s="46"/>
      <c r="F9" s="46">
        <f>E6/100</f>
        <v>1150.6300000000001</v>
      </c>
      <c r="G9" s="46">
        <f>F9*15</f>
        <v>17259.45</v>
      </c>
      <c r="H9" s="46"/>
      <c r="J9" s="46"/>
      <c r="K9" s="46"/>
      <c r="L9" s="46"/>
      <c r="N9" s="46"/>
      <c r="O9" s="46"/>
      <c r="P9" s="46"/>
    </row>
    <row r="10" spans="4:16" x14ac:dyDescent="0.25">
      <c r="E10" s="46"/>
      <c r="F10" s="46"/>
      <c r="G10" s="46">
        <f>E6</f>
        <v>115063</v>
      </c>
      <c r="H10" s="46"/>
      <c r="J10" s="46"/>
      <c r="K10" s="46"/>
      <c r="L10" s="46"/>
      <c r="N10" s="46"/>
      <c r="O10" s="46"/>
      <c r="P10" s="46"/>
    </row>
    <row r="11" spans="4:16" x14ac:dyDescent="0.25">
      <c r="D11" t="s">
        <v>148</v>
      </c>
      <c r="E11" s="46">
        <v>127600</v>
      </c>
      <c r="F11" s="46"/>
      <c r="G11" s="46"/>
      <c r="H11" s="46"/>
      <c r="I11" t="s">
        <v>148</v>
      </c>
      <c r="J11" s="46">
        <v>61600</v>
      </c>
      <c r="K11" s="46">
        <f>J6/100*10.896</f>
        <v>6016.0084800000004</v>
      </c>
      <c r="L11" s="46">
        <f>J6+K11</f>
        <v>61229.008480000004</v>
      </c>
      <c r="M11" t="s">
        <v>148</v>
      </c>
      <c r="N11" s="46">
        <v>105600</v>
      </c>
      <c r="O11" s="46">
        <f>N6/100*10.896</f>
        <v>10458.852480000001</v>
      </c>
      <c r="P11" s="46">
        <f>N6+O11</f>
        <v>106446.85248</v>
      </c>
    </row>
    <row r="12" spans="4:16" x14ac:dyDescent="0.25">
      <c r="D12" t="s">
        <v>149</v>
      </c>
      <c r="E12" s="46">
        <v>140360</v>
      </c>
      <c r="F12" s="46"/>
      <c r="G12" s="46">
        <f>E6+G9</f>
        <v>132322.45000000001</v>
      </c>
      <c r="H12" s="46"/>
      <c r="I12" t="s">
        <v>149</v>
      </c>
      <c r="J12" s="46">
        <v>67760</v>
      </c>
      <c r="K12" s="46">
        <f>J7*2.94321%</f>
        <v>1857.1655100000003</v>
      </c>
      <c r="L12" s="46">
        <f>J7-K12</f>
        <v>61242.834490000001</v>
      </c>
      <c r="M12" t="s">
        <v>149</v>
      </c>
      <c r="N12" s="46">
        <v>116160</v>
      </c>
      <c r="O12" s="46">
        <f>N7*2.94321%</f>
        <v>3228.7013700000002</v>
      </c>
      <c r="P12" s="46">
        <f>N7-O12</f>
        <v>106471.29863</v>
      </c>
    </row>
    <row r="13" spans="4:16" x14ac:dyDescent="0.25">
      <c r="J13" s="46"/>
    </row>
    <row r="16" spans="4:16" x14ac:dyDescent="0.25">
      <c r="G16" s="46"/>
      <c r="L16" s="46"/>
    </row>
    <row r="20" spans="18:20" x14ac:dyDescent="0.25">
      <c r="R20" s="46"/>
      <c r="T20" s="46"/>
    </row>
    <row r="21" spans="18:20" x14ac:dyDescent="0.25">
      <c r="R21" s="46"/>
      <c r="T21" s="46"/>
    </row>
    <row r="22" spans="18:20" x14ac:dyDescent="0.25">
      <c r="R22" s="46"/>
      <c r="T22" s="46"/>
    </row>
    <row r="23" spans="18:20" x14ac:dyDescent="0.25">
      <c r="R23" s="46"/>
      <c r="T23" s="46"/>
    </row>
    <row r="24" spans="18:20" x14ac:dyDescent="0.25">
      <c r="R24" s="46"/>
      <c r="T24" s="46"/>
    </row>
    <row r="25" spans="18:20" x14ac:dyDescent="0.25">
      <c r="R25" s="46"/>
      <c r="T25" s="46"/>
    </row>
    <row r="26" spans="18:20" x14ac:dyDescent="0.25">
      <c r="R26" s="46"/>
      <c r="T26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Toko Pedia</vt:lpstr>
      <vt:lpstr>Bukalapak</vt:lpstr>
      <vt:lpstr>Shopee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2018-12-07T11:20:13Z</dcterms:modified>
</cp:coreProperties>
</file>