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/>
  </bookViews>
  <sheets>
    <sheet name="SO dan Pemakaian Kresek" sheetId="4" r:id="rId1"/>
    <sheet name="Rincian Pengambilan" sheetId="5" r:id="rId2"/>
  </sheets>
  <calcPr calcId="124519"/>
</workbook>
</file>

<file path=xl/calcChain.xml><?xml version="1.0" encoding="utf-8"?>
<calcChain xmlns="http://schemas.openxmlformats.org/spreadsheetml/2006/main">
  <c r="C28" i="4"/>
  <c r="C27"/>
  <c r="K10"/>
  <c r="K18"/>
  <c r="E28"/>
  <c r="E27"/>
  <c r="F27" s="1"/>
  <c r="E6"/>
  <c r="E5"/>
  <c r="F13"/>
  <c r="D20"/>
  <c r="C23"/>
  <c r="D21"/>
  <c r="F28" l="1"/>
  <c r="C7"/>
  <c r="C14"/>
  <c r="C6"/>
  <c r="K26"/>
  <c r="C5"/>
  <c r="C13"/>
  <c r="P20" i="5"/>
  <c r="P7" s="1"/>
  <c r="J20"/>
  <c r="D20"/>
  <c r="J7"/>
  <c r="D7"/>
  <c r="F15" i="4"/>
  <c r="D13"/>
  <c r="D15"/>
  <c r="D14"/>
  <c r="E14" s="1"/>
  <c r="F14" s="1"/>
  <c r="E13" l="1"/>
  <c r="F6"/>
  <c r="D28" s="1"/>
  <c r="F5"/>
  <c r="D27" s="1"/>
</calcChain>
</file>

<file path=xl/comments1.xml><?xml version="1.0" encoding="utf-8"?>
<comments xmlns="http://schemas.openxmlformats.org/spreadsheetml/2006/main">
  <authors>
    <author>Inficlo Blackkelly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Inficlo Blackkelly:</t>
        </r>
        <r>
          <rPr>
            <sz val="9"/>
            <color indexed="81"/>
            <rFont val="Tahoma"/>
            <family val="2"/>
          </rPr>
          <t xml:space="preserve">
Tanggal 12 Des 2018</t>
        </r>
      </text>
    </comment>
  </commentList>
</comments>
</file>

<file path=xl/sharedStrings.xml><?xml version="1.0" encoding="utf-8"?>
<sst xmlns="http://schemas.openxmlformats.org/spreadsheetml/2006/main" count="113" uniqueCount="43">
  <si>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</si>
  <si>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</si>
  <si>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</si>
  <si>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</si>
  <si>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</si>
  <si>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</si>
  <si>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</si>
  <si>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</si>
  <si>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</si>
  <si>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</si>
  <si>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</si>
  <si>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</si>
  <si>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Sisa Stok Kresek</t>
  </si>
  <si>
    <t>Sisa Stok Bulan November</t>
  </si>
  <si>
    <t>Tambahan Stok Kresek</t>
  </si>
  <si>
    <t>-</t>
  </si>
  <si>
    <t>Stok Kresek Uk 30</t>
  </si>
  <si>
    <t>Stok Kresek Uk 40</t>
  </si>
  <si>
    <t>Stok Kresek Uk 50</t>
  </si>
  <si>
    <t>No</t>
  </si>
  <si>
    <t>Tanggal</t>
  </si>
  <si>
    <t>Pengambilan Kresek</t>
  </si>
  <si>
    <t>Jumlah</t>
  </si>
  <si>
    <t>PIC</t>
  </si>
  <si>
    <t>Kresek Ukuran 30</t>
  </si>
  <si>
    <t>Rizal</t>
  </si>
  <si>
    <t>Kresek Ukuran 40</t>
  </si>
  <si>
    <t>Imam</t>
  </si>
  <si>
    <t>Kresek Ukuran 50</t>
  </si>
  <si>
    <t>Total</t>
  </si>
  <si>
    <t>RINCIAN PENGAMBILAN</t>
  </si>
  <si>
    <t>DATA KERESEK 7 DESEMBER 2018</t>
  </si>
  <si>
    <t>DATA KERESEK 13 DESEMBER 2018</t>
  </si>
  <si>
    <t>Qty Sales</t>
  </si>
  <si>
    <t>Estimasi Pertumbuhan Sales 33%</t>
  </si>
  <si>
    <t>Est Des 18</t>
  </si>
  <si>
    <t>Bulan</t>
  </si>
  <si>
    <t>Pertumbuhan</t>
  </si>
  <si>
    <t xml:space="preserve">Pengajuan Kresek </t>
  </si>
  <si>
    <t>PENGAJUAN</t>
  </si>
  <si>
    <t>ESTIMASI</t>
  </si>
  <si>
    <t>Cukup</t>
  </si>
  <si>
    <t xml:space="preserve">SISA STOCK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</si>
</sst>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charset val="1"/>
      <scheme val="minor"/>
    </font>
    <font>
      <b/>
      <sz val="12"/>
      <color theme="0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14" fontId="0" fillId="5" borderId="1" xfId="0" applyNumberFormat="1" applyFill="1" applyBorder="1"/>
    <xf numFmtId="0" fontId="0" fillId="5" borderId="1" xfId="0" applyFill="1" applyBorder="1"/>
    <xf numFmtId="0" fontId="1" fillId="6" borderId="0" xfId="0" applyFont="1" applyFill="1"/>
    <xf numFmtId="3" fontId="1" fillId="6" borderId="0" xfId="0" applyNumberFormat="1" applyFont="1" applyFill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17" fontId="5" fillId="0" borderId="1" xfId="0" applyNumberFormat="1" applyFont="1" applyBorder="1"/>
    <xf numFmtId="3" fontId="5" fillId="7" borderId="1" xfId="0" applyNumberFormat="1" applyFont="1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7" fontId="7" fillId="0" borderId="6" xfId="0" applyNumberFormat="1" applyFont="1" applyBorder="1" applyAlignment="1">
      <alignment horizontal="left"/>
    </xf>
    <xf numFmtId="17" fontId="7" fillId="0" borderId="7" xfId="0" applyNumberFormat="1" applyFont="1" applyBorder="1" applyAlignment="1">
      <alignment horizontal="left"/>
    </xf>
    <xf numFmtId="17" fontId="7" fillId="0" borderId="8" xfId="0" applyNumberFormat="1" applyFont="1" applyBorder="1" applyAlignment="1">
      <alignment horizontal="left"/>
    </xf>
    <xf numFmtId="9" fontId="6" fillId="0" borderId="6" xfId="1" applyFont="1" applyBorder="1" applyAlignment="1">
      <alignment horizontal="right"/>
    </xf>
    <xf numFmtId="9" fontId="6" fillId="0" borderId="7" xfId="1" applyFont="1" applyBorder="1" applyAlignment="1">
      <alignment horizontal="right"/>
    </xf>
    <xf numFmtId="9" fontId="6" fillId="0" borderId="8" xfId="1" applyFont="1" applyBorder="1" applyAlignment="1">
      <alignment horizontal="right"/>
    </xf>
    <xf numFmtId="9" fontId="7" fillId="0" borderId="1" xfId="1" applyFont="1" applyBorder="1" applyAlignment="1">
      <alignment horizontal="right"/>
    </xf>
    <xf numFmtId="0" fontId="1" fillId="0" borderId="0" xfId="0" applyFont="1" applyAlignment="1">
      <alignment horizontal="left"/>
    </xf>
    <xf numFmtId="9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7" fontId="8" fillId="8" borderId="1" xfId="0" applyNumberFormat="1" applyFont="1" applyFill="1" applyBorder="1"/>
    <xf numFmtId="3" fontId="9" fillId="8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0"/>
  <sheetViews>
    <sheetView tabSelected="1" zoomScale="70" zoomScaleNormal="70" workbookViewId="0">
      <selection activeCell="O16" sqref="O16"/>
    </sheetView>
  </sheetViews>
  <sheetFormatPr defaultRowHeight="15"/>
  <cols>
    <col min="1" max="1" width="2.42578125" customWidth="1"/>
    <col min="2" max="2" width="17.140625" customWidth="1"/>
    <col min="3" max="3" width="13.42578125" customWidth="1"/>
    <col min="4" max="4" width="13.5703125" customWidth="1"/>
    <col min="5" max="5" width="13.140625" customWidth="1"/>
    <col min="6" max="6" width="12.5703125" customWidth="1"/>
    <col min="7" max="7" width="4.140625" customWidth="1"/>
    <col min="8" max="8" width="5.28515625" customWidth="1"/>
    <col min="9" max="9" width="15.42578125" customWidth="1"/>
    <col min="10" max="10" width="21.42578125" customWidth="1"/>
    <col min="11" max="11" width="12.140625" customWidth="1"/>
    <col min="12" max="12" width="15" customWidth="1"/>
    <col min="13" max="13" width="2.28515625" customWidth="1"/>
  </cols>
  <sheetData>
    <row r="1" spans="2:12" ht="11.25" customHeight="1"/>
    <row r="2" spans="2:12" ht="15" customHeight="1">
      <c r="B2" t="s">
        <v>9</v>
      </c>
      <c r="H2" s="19" t="s">
        <v>30</v>
      </c>
      <c r="I2" s="19"/>
      <c r="J2" s="19"/>
      <c r="K2" s="19"/>
      <c r="L2" s="19"/>
    </row>
    <row r="3" spans="2:12">
      <c r="B3" s="7" t="s">
        <v>31</v>
      </c>
      <c r="C3" s="7"/>
      <c r="D3" s="7"/>
      <c r="E3" s="7"/>
      <c r="F3" s="7"/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</row>
    <row r="4" spans="2:12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  <c r="H4" s="1">
        <v>1</v>
      </c>
      <c r="I4" s="15">
        <v>43435</v>
      </c>
      <c r="J4" s="16" t="s">
        <v>24</v>
      </c>
      <c r="K4" s="16">
        <v>500</v>
      </c>
      <c r="L4" s="16" t="s">
        <v>25</v>
      </c>
    </row>
    <row r="5" spans="2:12">
      <c r="B5" s="1" t="s">
        <v>1</v>
      </c>
      <c r="C5" s="14">
        <f>K4+K5</f>
        <v>800</v>
      </c>
      <c r="D5" s="1">
        <v>210</v>
      </c>
      <c r="E5" s="20">
        <f>C5-D5</f>
        <v>590</v>
      </c>
      <c r="F5" s="5">
        <f>E5/C8</f>
        <v>0.73200992555831268</v>
      </c>
      <c r="H5" s="1">
        <v>2</v>
      </c>
      <c r="I5" s="15">
        <v>43439</v>
      </c>
      <c r="J5" s="16" t="s">
        <v>24</v>
      </c>
      <c r="K5" s="16">
        <v>300</v>
      </c>
      <c r="L5" s="16" t="s">
        <v>27</v>
      </c>
    </row>
    <row r="6" spans="2:12">
      <c r="B6" s="1" t="s">
        <v>2</v>
      </c>
      <c r="C6" s="14">
        <f>K13</f>
        <v>300</v>
      </c>
      <c r="D6" s="1">
        <v>281</v>
      </c>
      <c r="E6" s="20">
        <f>C6-D6</f>
        <v>19</v>
      </c>
      <c r="F6" s="5">
        <f>E6/C8</f>
        <v>2.3573200992555832E-2</v>
      </c>
      <c r="H6" s="1">
        <v>3</v>
      </c>
      <c r="I6" s="12">
        <v>43444</v>
      </c>
      <c r="J6" s="13" t="s">
        <v>24</v>
      </c>
      <c r="K6" s="13">
        <v>400</v>
      </c>
      <c r="L6" s="13" t="s">
        <v>27</v>
      </c>
    </row>
    <row r="7" spans="2:12">
      <c r="B7" s="1" t="s">
        <v>3</v>
      </c>
      <c r="C7" s="14">
        <f>K21</f>
        <v>100</v>
      </c>
      <c r="D7" s="1">
        <v>213</v>
      </c>
      <c r="E7" s="4">
        <v>0</v>
      </c>
      <c r="F7" s="1">
        <v>0</v>
      </c>
      <c r="H7" s="1">
        <v>4</v>
      </c>
      <c r="I7" s="12">
        <v>43446</v>
      </c>
      <c r="J7" s="13" t="s">
        <v>24</v>
      </c>
      <c r="K7" s="13">
        <v>300</v>
      </c>
      <c r="L7" s="13" t="s">
        <v>27</v>
      </c>
    </row>
    <row r="8" spans="2:12" ht="15.75" customHeight="1">
      <c r="B8" s="17" t="s">
        <v>10</v>
      </c>
      <c r="C8" s="17">
        <v>806</v>
      </c>
      <c r="H8" s="1"/>
      <c r="I8" s="1"/>
      <c r="J8" s="1"/>
      <c r="K8" s="1"/>
      <c r="L8" s="1"/>
    </row>
    <row r="9" spans="2:12" ht="17.25" customHeight="1">
      <c r="H9" s="1"/>
      <c r="I9" s="1"/>
      <c r="J9" s="1"/>
      <c r="K9" s="1"/>
      <c r="L9" s="1"/>
    </row>
    <row r="10" spans="2:12" ht="16.5" customHeight="1">
      <c r="B10" t="s">
        <v>8</v>
      </c>
      <c r="J10" s="1" t="s">
        <v>29</v>
      </c>
      <c r="K10" s="1">
        <f>SUM(K4:K9)</f>
        <v>1500</v>
      </c>
    </row>
    <row r="11" spans="2:12">
      <c r="B11" s="7" t="s">
        <v>32</v>
      </c>
      <c r="C11" s="7"/>
      <c r="D11" s="7"/>
      <c r="E11" s="7"/>
      <c r="F11" s="7"/>
    </row>
    <row r="12" spans="2:12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  <c r="H12" s="1" t="s">
        <v>19</v>
      </c>
      <c r="I12" s="1" t="s">
        <v>20</v>
      </c>
      <c r="J12" s="1" t="s">
        <v>21</v>
      </c>
      <c r="K12" s="1" t="s">
        <v>22</v>
      </c>
      <c r="L12" s="1" t="s">
        <v>23</v>
      </c>
    </row>
    <row r="13" spans="2:12">
      <c r="B13" s="1" t="s">
        <v>1</v>
      </c>
      <c r="C13" s="13">
        <f>K6+K7</f>
        <v>700</v>
      </c>
      <c r="D13" s="1">
        <f>100+33</f>
        <v>133</v>
      </c>
      <c r="E13" s="20">
        <f>(D5+C13)-D13</f>
        <v>777</v>
      </c>
      <c r="F13" s="5">
        <f>E13/(C16-C8)</f>
        <v>0.57941834451901564</v>
      </c>
      <c r="H13" s="1">
        <v>1</v>
      </c>
      <c r="I13" s="11">
        <v>43439</v>
      </c>
      <c r="J13" s="1" t="s">
        <v>26</v>
      </c>
      <c r="K13" s="14">
        <v>300</v>
      </c>
      <c r="L13" s="1" t="s">
        <v>27</v>
      </c>
    </row>
    <row r="14" spans="2:12">
      <c r="B14" s="1" t="s">
        <v>2</v>
      </c>
      <c r="C14" s="13">
        <f>K14</f>
        <v>300</v>
      </c>
      <c r="D14" s="1">
        <f>200+57</f>
        <v>257</v>
      </c>
      <c r="E14" s="20">
        <f>(D6+C14)-D14</f>
        <v>324</v>
      </c>
      <c r="F14" s="5">
        <f>E14/(C16-C8)</f>
        <v>0.24161073825503357</v>
      </c>
      <c r="H14" s="1">
        <v>2</v>
      </c>
      <c r="I14" s="11">
        <v>43444</v>
      </c>
      <c r="J14" s="1" t="s">
        <v>26</v>
      </c>
      <c r="K14" s="13">
        <v>300</v>
      </c>
      <c r="L14" s="1" t="s">
        <v>27</v>
      </c>
    </row>
    <row r="15" spans="2:12">
      <c r="B15" s="1" t="s">
        <v>3</v>
      </c>
      <c r="C15" s="1">
        <v>0</v>
      </c>
      <c r="D15" s="1">
        <f>100+52</f>
        <v>152</v>
      </c>
      <c r="E15" s="4">
        <v>0</v>
      </c>
      <c r="F15" s="1">
        <f>E15/(C16-C8)</f>
        <v>0</v>
      </c>
      <c r="H15" s="1"/>
      <c r="I15" s="1"/>
      <c r="J15" s="1"/>
      <c r="K15" s="1"/>
      <c r="L15" s="1"/>
    </row>
    <row r="16" spans="2:12" ht="18" customHeight="1">
      <c r="B16" s="17" t="s">
        <v>11</v>
      </c>
      <c r="C16" s="18">
        <v>2147</v>
      </c>
      <c r="H16" s="1"/>
      <c r="I16" s="1"/>
      <c r="J16" s="1"/>
      <c r="K16" s="1"/>
      <c r="L16" s="1"/>
    </row>
    <row r="17" spans="2:12">
      <c r="H17" s="1"/>
      <c r="I17" s="1"/>
      <c r="J17" s="1"/>
      <c r="K17" s="1"/>
      <c r="L17" s="1"/>
    </row>
    <row r="18" spans="2:12">
      <c r="B18" s="6" t="s">
        <v>36</v>
      </c>
      <c r="C18" s="23" t="s">
        <v>33</v>
      </c>
      <c r="D18" s="7" t="s">
        <v>37</v>
      </c>
      <c r="E18" s="7"/>
      <c r="F18" s="7"/>
      <c r="J18" s="1" t="s">
        <v>29</v>
      </c>
      <c r="K18" s="1">
        <f>SUM(K13:K17)</f>
        <v>600</v>
      </c>
    </row>
    <row r="19" spans="2:12" ht="15.75">
      <c r="B19" s="21">
        <v>43344</v>
      </c>
      <c r="C19" s="22">
        <v>2409</v>
      </c>
      <c r="D19" s="24"/>
      <c r="E19" s="24"/>
      <c r="F19" s="24"/>
    </row>
    <row r="20" spans="2:12" ht="15.75">
      <c r="B20" s="21">
        <v>43374</v>
      </c>
      <c r="C20" s="22">
        <v>3780</v>
      </c>
      <c r="D20" s="31">
        <f>(C20-C19)/C19</f>
        <v>0.56911581569115821</v>
      </c>
      <c r="E20" s="31"/>
      <c r="F20" s="31"/>
      <c r="H20" s="1" t="s">
        <v>19</v>
      </c>
      <c r="I20" s="1" t="s">
        <v>20</v>
      </c>
      <c r="J20" s="1" t="s">
        <v>21</v>
      </c>
      <c r="K20" s="1" t="s">
        <v>22</v>
      </c>
      <c r="L20" s="1" t="s">
        <v>23</v>
      </c>
    </row>
    <row r="21" spans="2:12" ht="15.75">
      <c r="B21" s="21">
        <v>43405</v>
      </c>
      <c r="C21" s="22">
        <v>4153</v>
      </c>
      <c r="D21" s="31">
        <f>(C21-C20)/C20</f>
        <v>9.8677248677248683E-2</v>
      </c>
      <c r="E21" s="31"/>
      <c r="F21" s="31"/>
      <c r="H21" s="1">
        <v>1</v>
      </c>
      <c r="I21" s="11">
        <v>43439</v>
      </c>
      <c r="J21" s="1" t="s">
        <v>28</v>
      </c>
      <c r="K21" s="14">
        <v>100</v>
      </c>
      <c r="L21" s="1" t="s">
        <v>27</v>
      </c>
    </row>
    <row r="22" spans="2:12" ht="15.75">
      <c r="B22" s="25" t="s">
        <v>34</v>
      </c>
      <c r="C22" s="26"/>
      <c r="D22" s="26"/>
      <c r="E22" s="26"/>
      <c r="F22" s="27"/>
      <c r="H22" s="1"/>
      <c r="I22" s="11"/>
      <c r="J22" s="1"/>
      <c r="K22" s="1"/>
      <c r="L22" s="1"/>
    </row>
    <row r="23" spans="2:12" ht="15.75">
      <c r="B23" s="37" t="s">
        <v>35</v>
      </c>
      <c r="C23" s="38">
        <f>(C21*33%)+C21</f>
        <v>5523.49</v>
      </c>
      <c r="D23" s="28">
        <v>0.33</v>
      </c>
      <c r="E23" s="29"/>
      <c r="F23" s="30"/>
      <c r="H23" s="1"/>
      <c r="I23" s="11"/>
      <c r="J23" s="1"/>
      <c r="K23" s="1"/>
      <c r="L23" s="1"/>
    </row>
    <row r="24" spans="2:12">
      <c r="H24" s="1"/>
      <c r="I24" s="1"/>
      <c r="J24" s="1"/>
      <c r="K24" s="1"/>
      <c r="L24" s="1"/>
    </row>
    <row r="25" spans="2:12">
      <c r="B25" s="32" t="s">
        <v>38</v>
      </c>
      <c r="C25" s="32"/>
      <c r="D25" s="32"/>
      <c r="E25" s="32"/>
      <c r="F25" s="32"/>
      <c r="H25" s="1"/>
      <c r="I25" s="1"/>
      <c r="J25" s="1"/>
      <c r="K25" s="1"/>
      <c r="L25" s="1"/>
    </row>
    <row r="26" spans="2:12">
      <c r="B26" s="2" t="s">
        <v>6</v>
      </c>
      <c r="C26" s="23" t="s">
        <v>39</v>
      </c>
      <c r="D26" s="1" t="s">
        <v>40</v>
      </c>
      <c r="E26" s="1" t="s">
        <v>5</v>
      </c>
      <c r="F26" s="1" t="s">
        <v>42</v>
      </c>
      <c r="J26" s="1" t="s">
        <v>29</v>
      </c>
      <c r="K26" s="1">
        <f>SUM(K21:K25)</f>
        <v>100</v>
      </c>
    </row>
    <row r="27" spans="2:12">
      <c r="B27" s="1" t="s">
        <v>1</v>
      </c>
      <c r="C27" s="35">
        <f>(C23*80%)-K10</f>
        <v>2918.7920000000004</v>
      </c>
      <c r="D27" s="33">
        <f>AVERAGE(F5,F13)</f>
        <v>0.65571413503866416</v>
      </c>
      <c r="E27" s="34">
        <f>(D27*C23)-777</f>
        <v>2844.8304677447109</v>
      </c>
      <c r="F27" s="34">
        <f>(D13+C27)-E27</f>
        <v>206.96153225528951</v>
      </c>
    </row>
    <row r="28" spans="2:12">
      <c r="B28" s="1" t="s">
        <v>2</v>
      </c>
      <c r="C28" s="35">
        <f>(C23*20%)-K18</f>
        <v>504.69800000000009</v>
      </c>
      <c r="D28" s="33">
        <f>AVERAGE(F6,F14)</f>
        <v>0.13259196962379471</v>
      </c>
      <c r="E28" s="34">
        <f>(D28*C23)-E14</f>
        <v>408.3704182973338</v>
      </c>
      <c r="F28" s="34">
        <f>(D14+C28)-E28</f>
        <v>353.32758170266629</v>
      </c>
    </row>
    <row r="29" spans="2:12">
      <c r="B29" s="1" t="s">
        <v>3</v>
      </c>
      <c r="C29" s="36" t="s">
        <v>41</v>
      </c>
      <c r="D29" s="5"/>
      <c r="E29" s="34"/>
      <c r="F29" s="34"/>
    </row>
    <row r="30" spans="2:12" ht="11.25" customHeight="1"/>
  </sheetData>
  <mergeCells count="10">
    <mergeCell ref="D23:F23"/>
    <mergeCell ref="D18:F18"/>
    <mergeCell ref="B25:F25"/>
    <mergeCell ref="D19:F19"/>
    <mergeCell ref="D20:F20"/>
    <mergeCell ref="D21:F21"/>
    <mergeCell ref="B22:F22"/>
    <mergeCell ref="B3:F3"/>
    <mergeCell ref="B11:F11"/>
    <mergeCell ref="H2:L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Q20"/>
  <sheetViews>
    <sheetView zoomScale="85" zoomScaleNormal="85" workbookViewId="0">
      <selection activeCell="F20" sqref="F20"/>
    </sheetView>
  </sheetViews>
  <sheetFormatPr defaultRowHeight="15"/>
  <cols>
    <col min="1" max="1" width="3.85546875" bestFit="1" customWidth="1"/>
    <col min="2" max="2" width="10.5703125" customWidth="1"/>
    <col min="3" max="3" width="24.42578125" bestFit="1" customWidth="1"/>
    <col min="5" max="5" width="6" bestFit="1" customWidth="1"/>
    <col min="7" max="7" width="3.85546875" bestFit="1" customWidth="1"/>
    <col min="8" max="8" width="10.7109375" customWidth="1"/>
    <col min="9" max="9" width="24.7109375" customWidth="1"/>
    <col min="13" max="13" width="3.85546875" bestFit="1" customWidth="1"/>
    <col min="14" max="14" width="10.5703125" customWidth="1"/>
    <col min="15" max="15" width="24.42578125" bestFit="1" customWidth="1"/>
  </cols>
  <sheetData>
    <row r="3" spans="1:17">
      <c r="C3" s="1" t="s">
        <v>12</v>
      </c>
      <c r="D3" s="1">
        <v>1200</v>
      </c>
      <c r="I3" s="1" t="s">
        <v>13</v>
      </c>
      <c r="J3" s="1">
        <v>2000</v>
      </c>
      <c r="O3" s="1" t="s">
        <v>13</v>
      </c>
      <c r="P3" s="1">
        <v>600</v>
      </c>
    </row>
    <row r="4" spans="1:17">
      <c r="C4" s="8" t="s">
        <v>14</v>
      </c>
      <c r="D4" s="1">
        <v>300</v>
      </c>
      <c r="I4" s="8" t="s">
        <v>14</v>
      </c>
      <c r="J4" s="1" t="s">
        <v>15</v>
      </c>
      <c r="O4" s="8" t="s">
        <v>14</v>
      </c>
      <c r="P4" s="1" t="s">
        <v>15</v>
      </c>
    </row>
    <row r="5" spans="1:17">
      <c r="C5" s="9"/>
      <c r="D5" s="1"/>
      <c r="I5" s="9"/>
      <c r="J5" s="1"/>
      <c r="O5" s="9"/>
      <c r="P5" s="1"/>
    </row>
    <row r="6" spans="1:17">
      <c r="C6" s="10"/>
      <c r="D6" s="1"/>
      <c r="I6" s="10"/>
      <c r="J6" s="1"/>
      <c r="O6" s="10"/>
      <c r="P6" s="1"/>
    </row>
    <row r="7" spans="1:17">
      <c r="C7" s="1" t="s">
        <v>16</v>
      </c>
      <c r="D7" s="1">
        <f>D3+D4-D20</f>
        <v>0</v>
      </c>
      <c r="I7" s="1" t="s">
        <v>17</v>
      </c>
      <c r="J7" s="1">
        <f>J3-J20</f>
        <v>1400</v>
      </c>
      <c r="O7" s="1" t="s">
        <v>18</v>
      </c>
      <c r="P7" s="1">
        <f>P3-P20</f>
        <v>500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G10" s="1" t="s">
        <v>19</v>
      </c>
      <c r="H10" s="1" t="s">
        <v>20</v>
      </c>
      <c r="I10" s="1" t="s">
        <v>21</v>
      </c>
      <c r="J10" s="1" t="s">
        <v>22</v>
      </c>
      <c r="K10" s="1" t="s">
        <v>23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</row>
    <row r="11" spans="1:17">
      <c r="A11" s="1">
        <v>1</v>
      </c>
      <c r="B11" s="15">
        <v>43435</v>
      </c>
      <c r="C11" s="16" t="s">
        <v>24</v>
      </c>
      <c r="D11" s="16">
        <v>500</v>
      </c>
      <c r="E11" s="16" t="s">
        <v>25</v>
      </c>
      <c r="G11" s="1">
        <v>1</v>
      </c>
      <c r="H11" s="11">
        <v>43439</v>
      </c>
      <c r="I11" s="1" t="s">
        <v>26</v>
      </c>
      <c r="J11" s="1">
        <v>300</v>
      </c>
      <c r="K11" s="1" t="s">
        <v>27</v>
      </c>
      <c r="M11" s="1">
        <v>1</v>
      </c>
      <c r="N11" s="11">
        <v>43439</v>
      </c>
      <c r="O11" s="1" t="s">
        <v>28</v>
      </c>
      <c r="P11" s="1">
        <v>100</v>
      </c>
      <c r="Q11" s="1" t="s">
        <v>27</v>
      </c>
    </row>
    <row r="12" spans="1:17">
      <c r="A12" s="1">
        <v>2</v>
      </c>
      <c r="B12" s="15">
        <v>43439</v>
      </c>
      <c r="C12" s="16" t="s">
        <v>24</v>
      </c>
      <c r="D12" s="16">
        <v>300</v>
      </c>
      <c r="E12" s="16" t="s">
        <v>27</v>
      </c>
      <c r="G12" s="1">
        <v>2</v>
      </c>
      <c r="H12" s="11">
        <v>43444</v>
      </c>
      <c r="I12" s="1" t="s">
        <v>26</v>
      </c>
      <c r="J12" s="1">
        <v>300</v>
      </c>
      <c r="K12" s="1" t="s">
        <v>27</v>
      </c>
      <c r="M12" s="1"/>
      <c r="N12" s="11"/>
      <c r="O12" s="1"/>
      <c r="P12" s="1"/>
      <c r="Q12" s="1"/>
    </row>
    <row r="13" spans="1:17">
      <c r="A13" s="1">
        <v>3</v>
      </c>
      <c r="B13" s="12">
        <v>43444</v>
      </c>
      <c r="C13" s="13" t="s">
        <v>24</v>
      </c>
      <c r="D13" s="13">
        <v>400</v>
      </c>
      <c r="E13" s="13" t="s">
        <v>27</v>
      </c>
      <c r="G13" s="1"/>
      <c r="H13" s="11"/>
      <c r="I13" s="1"/>
      <c r="J13" s="1"/>
      <c r="K13" s="1"/>
      <c r="M13" s="1"/>
      <c r="N13" s="11"/>
      <c r="O13" s="1"/>
      <c r="P13" s="1"/>
      <c r="Q13" s="1"/>
    </row>
    <row r="14" spans="1:17">
      <c r="A14" s="1">
        <v>4</v>
      </c>
      <c r="B14" s="12">
        <v>43446</v>
      </c>
      <c r="C14" s="13" t="s">
        <v>24</v>
      </c>
      <c r="D14" s="13">
        <v>300</v>
      </c>
      <c r="E14" s="13" t="s">
        <v>27</v>
      </c>
      <c r="G14" s="1"/>
      <c r="H14" s="11"/>
      <c r="I14" s="1"/>
      <c r="J14" s="1"/>
      <c r="K14" s="1"/>
      <c r="M14" s="1"/>
      <c r="N14" s="11"/>
      <c r="O14" s="1"/>
      <c r="P14" s="1"/>
      <c r="Q14" s="1"/>
    </row>
    <row r="15" spans="1:17">
      <c r="A15" s="1"/>
      <c r="B15" s="1"/>
      <c r="C15" s="1"/>
      <c r="D15" s="1"/>
      <c r="E15" s="1"/>
      <c r="G15" s="1"/>
      <c r="H15" s="11"/>
      <c r="I15" s="1"/>
      <c r="J15" s="1"/>
      <c r="K15" s="1"/>
      <c r="M15" s="1"/>
      <c r="N15" s="11"/>
      <c r="O15" s="1"/>
      <c r="P15" s="1"/>
      <c r="Q15" s="1"/>
    </row>
    <row r="16" spans="1:17">
      <c r="A16" s="1"/>
      <c r="B16" s="1"/>
      <c r="C16" s="1"/>
      <c r="D16" s="1"/>
      <c r="E16" s="1"/>
      <c r="G16" s="1"/>
      <c r="H16" s="11"/>
      <c r="I16" s="1"/>
      <c r="J16" s="1"/>
      <c r="K16" s="1"/>
      <c r="M16" s="1"/>
      <c r="N16" s="11"/>
      <c r="O16" s="1"/>
      <c r="P16" s="1"/>
      <c r="Q16" s="1"/>
    </row>
    <row r="17" spans="1:17">
      <c r="A17" s="1"/>
      <c r="B17" s="1"/>
      <c r="C17" s="1"/>
      <c r="D17" s="1"/>
      <c r="E17" s="1"/>
      <c r="G17" s="1"/>
      <c r="H17" s="1"/>
      <c r="I17" s="1"/>
      <c r="J17" s="1"/>
      <c r="K17" s="1"/>
      <c r="M17" s="1"/>
      <c r="N17" s="1"/>
      <c r="O17" s="1"/>
      <c r="P17" s="1"/>
      <c r="Q17" s="1"/>
    </row>
    <row r="18" spans="1:17">
      <c r="A18" s="1"/>
      <c r="B18" s="1"/>
      <c r="C18" s="1"/>
      <c r="D18" s="1"/>
      <c r="E18" s="1"/>
      <c r="G18" s="1"/>
      <c r="H18" s="1"/>
      <c r="I18" s="1"/>
      <c r="J18" s="1"/>
      <c r="K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G19" s="1"/>
      <c r="H19" s="1"/>
      <c r="I19" s="1"/>
      <c r="J19" s="1"/>
      <c r="K19" s="1"/>
      <c r="M19" s="1"/>
      <c r="N19" s="1"/>
      <c r="O19" s="1"/>
      <c r="P19" s="1"/>
      <c r="Q19" s="1"/>
    </row>
    <row r="20" spans="1:17">
      <c r="C20" s="1" t="s">
        <v>29</v>
      </c>
      <c r="D20" s="1">
        <f>SUM(D11:D19)</f>
        <v>1500</v>
      </c>
      <c r="I20" s="1" t="s">
        <v>29</v>
      </c>
      <c r="J20" s="1">
        <f>SUM(J11:J19)</f>
        <v>600</v>
      </c>
      <c r="O20" s="1" t="s">
        <v>29</v>
      </c>
      <c r="P20" s="1">
        <f>SUM(P11:P19)</f>
        <v>100</v>
      </c>
    </row>
  </sheetData>
  <mergeCells count="3">
    <mergeCell ref="C4:C6"/>
    <mergeCell ref="I4:I6"/>
    <mergeCell ref="O4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 dan Pemakaian Kresek</vt:lpstr>
      <vt:lpstr>Rincian Pengambilan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 Blackkelly</cp:lastModifiedBy>
  <dcterms:created xsi:type="dcterms:W3CDTF">2018-12-07T02:29:34Z</dcterms:created>
  <dcterms:modified xsi:type="dcterms:W3CDTF">2018-12-13T10:01:57Z</dcterms:modified>
</cp:coreProperties>
</file>