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activeTab="4"/>
  </bookViews>
  <sheets>
    <sheet name="80" sheetId="4" r:id="rId1"/>
    <sheet name="100" sheetId="3" r:id="rId2"/>
    <sheet name="120" sheetId="2" r:id="rId3"/>
    <sheet name="170" sheetId="5" r:id="rId4"/>
    <sheet name="180" sheetId="6" r:id="rId5"/>
    <sheet name="POLOS" sheetId="7" r:id="rId6"/>
    <sheet name="up 100%" sheetId="8" r:id="rId7"/>
    <sheet name="Resume PO Cetak" sheetId="9" r:id="rId8"/>
  </sheets>
  <definedNames>
    <definedName name="_xlnm._FilterDatabase" localSheetId="1" hidden="1">'100'!$A$1:$M$43</definedName>
    <definedName name="_xlnm._FilterDatabase" localSheetId="2" hidden="1">'120'!$B$1:$L$32</definedName>
    <definedName name="_xlnm._FilterDatabase" localSheetId="0" hidden="1">'80'!$B$1:$J$10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9" l="1"/>
  <c r="K34" i="9"/>
  <c r="M33" i="9"/>
  <c r="M32" i="9"/>
  <c r="M31" i="9"/>
  <c r="M30" i="9"/>
  <c r="M29" i="9"/>
  <c r="M28" i="9"/>
  <c r="M27" i="9"/>
  <c r="M34" i="9" s="1"/>
  <c r="M17" i="9" l="1"/>
  <c r="M16" i="9"/>
  <c r="M15" i="9"/>
  <c r="M14" i="9"/>
  <c r="M13" i="9"/>
  <c r="M12" i="9"/>
  <c r="M11" i="9"/>
  <c r="M18" i="9" s="1"/>
  <c r="L18" i="9"/>
  <c r="K18" i="9"/>
  <c r="N51" i="7" l="1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32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6" i="8"/>
  <c r="N5" i="8"/>
  <c r="N4" i="8"/>
  <c r="N3" i="8"/>
  <c r="N2" i="8"/>
  <c r="N18" i="6"/>
  <c r="N15" i="6"/>
  <c r="N14" i="6"/>
  <c r="N13" i="6"/>
  <c r="N12" i="6"/>
  <c r="N11" i="6"/>
  <c r="N10" i="6"/>
  <c r="N9" i="6"/>
  <c r="N8" i="6"/>
  <c r="N6" i="6"/>
  <c r="N5" i="6"/>
  <c r="N4" i="6"/>
  <c r="N23" i="5"/>
  <c r="N20" i="5"/>
  <c r="N19" i="5"/>
  <c r="N18" i="5"/>
  <c r="N17" i="5"/>
  <c r="N16" i="5"/>
  <c r="N15" i="5"/>
  <c r="N14" i="5"/>
  <c r="N13" i="5"/>
  <c r="N12" i="5"/>
  <c r="N10" i="5"/>
  <c r="N8" i="5"/>
  <c r="N6" i="5"/>
  <c r="N5" i="5"/>
  <c r="N4" i="5"/>
  <c r="N3" i="5"/>
  <c r="N35" i="2"/>
  <c r="N31" i="2"/>
  <c r="N30" i="2"/>
  <c r="N29" i="2"/>
  <c r="N27" i="2"/>
  <c r="N25" i="2"/>
  <c r="N24" i="2"/>
  <c r="N22" i="2"/>
  <c r="N21" i="2"/>
  <c r="N20" i="2"/>
  <c r="N17" i="2"/>
  <c r="N16" i="2"/>
  <c r="N15" i="2"/>
  <c r="N14" i="2"/>
  <c r="N12" i="2"/>
  <c r="N11" i="2"/>
  <c r="N10" i="2"/>
  <c r="N7" i="2"/>
  <c r="N6" i="2"/>
  <c r="N46" i="3"/>
  <c r="N42" i="3"/>
  <c r="N41" i="3"/>
  <c r="N40" i="3"/>
  <c r="N39" i="3"/>
  <c r="N38" i="3"/>
  <c r="N37" i="3"/>
  <c r="N36" i="3"/>
  <c r="N35" i="3"/>
  <c r="N34" i="3"/>
  <c r="N33" i="3"/>
  <c r="N31" i="3"/>
  <c r="N29" i="3"/>
  <c r="N28" i="3"/>
  <c r="N26" i="3"/>
  <c r="N24" i="3"/>
  <c r="N23" i="3"/>
  <c r="N22" i="3"/>
  <c r="N21" i="3"/>
  <c r="N20" i="3"/>
  <c r="N19" i="3"/>
  <c r="N18" i="3"/>
  <c r="N17" i="3"/>
  <c r="N16" i="3"/>
  <c r="N14" i="3"/>
  <c r="N11" i="3"/>
  <c r="N8" i="3"/>
  <c r="N7" i="3"/>
  <c r="N6" i="3"/>
  <c r="N5" i="3"/>
  <c r="N3" i="3"/>
  <c r="N2" i="3"/>
  <c r="N18" i="4" l="1"/>
  <c r="N15" i="4"/>
  <c r="N14" i="4"/>
  <c r="N13" i="4"/>
  <c r="N11" i="4"/>
  <c r="N10" i="4"/>
  <c r="N9" i="4"/>
  <c r="N8" i="4"/>
  <c r="N2" i="4"/>
  <c r="M4" i="2" l="1"/>
  <c r="M23" i="8" l="1"/>
  <c r="M22" i="8"/>
  <c r="M21" i="8"/>
  <c r="F17" i="9"/>
  <c r="E17" i="9"/>
  <c r="D17" i="9"/>
  <c r="F13" i="9"/>
  <c r="E13" i="9"/>
  <c r="D13" i="9"/>
  <c r="D7" i="9"/>
  <c r="M20" i="8"/>
  <c r="M19" i="8" l="1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M2" i="8"/>
  <c r="L32" i="8"/>
  <c r="E12" i="9" s="1"/>
  <c r="K32" i="8"/>
  <c r="D12" i="9" s="1"/>
  <c r="M30" i="8"/>
  <c r="M29" i="8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39" i="3"/>
  <c r="M18" i="7"/>
  <c r="M17" i="7"/>
  <c r="M16" i="7"/>
  <c r="M15" i="7"/>
  <c r="M38" i="3"/>
  <c r="M37" i="3"/>
  <c r="M42" i="3"/>
  <c r="L51" i="7"/>
  <c r="E11" i="9" s="1"/>
  <c r="K51" i="7"/>
  <c r="D11" i="9" s="1"/>
  <c r="M49" i="7"/>
  <c r="M48" i="7"/>
  <c r="M14" i="7"/>
  <c r="M13" i="7"/>
  <c r="M12" i="7"/>
  <c r="M11" i="7"/>
  <c r="M10" i="7"/>
  <c r="M9" i="7"/>
  <c r="M8" i="7"/>
  <c r="M7" i="7"/>
  <c r="M6" i="7"/>
  <c r="M5" i="7"/>
  <c r="M4" i="7"/>
  <c r="M3" i="7"/>
  <c r="M2" i="7"/>
  <c r="M18" i="6"/>
  <c r="L18" i="6"/>
  <c r="K18" i="6"/>
  <c r="M16" i="6"/>
  <c r="M12" i="6"/>
  <c r="M11" i="6"/>
  <c r="M10" i="6"/>
  <c r="M9" i="6"/>
  <c r="M8" i="6"/>
  <c r="M7" i="6"/>
  <c r="M6" i="6"/>
  <c r="M5" i="6"/>
  <c r="M4" i="6"/>
  <c r="M3" i="6"/>
  <c r="M2" i="6"/>
  <c r="L23" i="5"/>
  <c r="E16" i="9" s="1"/>
  <c r="K23" i="5"/>
  <c r="D16" i="9" s="1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23" i="5" s="1"/>
  <c r="F16" i="9" s="1"/>
  <c r="M8" i="5"/>
  <c r="M7" i="5"/>
  <c r="M6" i="5"/>
  <c r="M5" i="5"/>
  <c r="M4" i="5"/>
  <c r="M3" i="5"/>
  <c r="M2" i="5"/>
  <c r="L46" i="3"/>
  <c r="E14" i="9" s="1"/>
  <c r="K46" i="3"/>
  <c r="D14" i="9" s="1"/>
  <c r="M43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2" i="3"/>
  <c r="M18" i="4"/>
  <c r="L18" i="4"/>
  <c r="K18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M2" i="4"/>
  <c r="L35" i="2"/>
  <c r="E15" i="9" s="1"/>
  <c r="K35" i="2"/>
  <c r="D15" i="9" s="1"/>
  <c r="M32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3" i="2"/>
  <c r="M2" i="2"/>
  <c r="E18" i="9" l="1"/>
  <c r="D18" i="9"/>
  <c r="M35" i="2"/>
  <c r="F15" i="9" s="1"/>
  <c r="M32" i="8"/>
  <c r="F12" i="9" s="1"/>
  <c r="M51" i="7"/>
  <c r="F11" i="9" s="1"/>
  <c r="M46" i="3"/>
  <c r="F14" i="9" s="1"/>
  <c r="F18" i="9" l="1"/>
  <c r="C22" i="9" s="1"/>
  <c r="F22" i="9" s="1"/>
</calcChain>
</file>

<file path=xl/sharedStrings.xml><?xml version="1.0" encoding="utf-8"?>
<sst xmlns="http://schemas.openxmlformats.org/spreadsheetml/2006/main" count="487" uniqueCount="232">
  <si>
    <t>ENDAH ISKANDAR | JAYA MANDIRI BDG</t>
  </si>
  <si>
    <t>NILAM COLLECTION</t>
  </si>
  <si>
    <t>AL MUMTAZ - ASEP JUNAIDI</t>
  </si>
  <si>
    <t>JAYA MANDIRI | ASEP RADJIS</t>
  </si>
  <si>
    <t>AGUS ANDRIANTO</t>
  </si>
  <si>
    <t>M RIZKI</t>
  </si>
  <si>
    <t>CV. BENTANG FASHION</t>
  </si>
  <si>
    <t>ELVANA JAYA - AANG</t>
  </si>
  <si>
    <t>MULYANA - PAMULANG</t>
  </si>
  <si>
    <t>ASEP FAHMI (DIAN JAYA)</t>
  </si>
  <si>
    <t>BOJES KUNINGAN</t>
  </si>
  <si>
    <t>MISBAH - CIBUNTU</t>
  </si>
  <si>
    <t>YOSSI RAHMAWATI TANGSEL</t>
  </si>
  <si>
    <t>MEKI SANDI ROLIANSYAH</t>
  </si>
  <si>
    <t>PT AZALEA SEJAHTERA MANDIRI</t>
  </si>
  <si>
    <t>RUSLI - GLOBAL MANAGEMENT</t>
  </si>
  <si>
    <t>CENGCENG MISBAH | HDR</t>
  </si>
  <si>
    <t>AHMAD ASPURI</t>
  </si>
  <si>
    <t>SANUSI - BABAKAN CIPARAY</t>
  </si>
  <si>
    <t>RENDY - SUBANG</t>
  </si>
  <si>
    <t>RIDWAN FAUZI | ODON</t>
  </si>
  <si>
    <t>FEBRIANSYAH</t>
  </si>
  <si>
    <t>TRISAL AL HASAN - MANDIRI JAYA</t>
  </si>
  <si>
    <t>AJAT | PATI JAYA ABADI</t>
  </si>
  <si>
    <t>YANYAN HERYANA</t>
  </si>
  <si>
    <t>LEDI PUTRA MANDIRI (LPM)</t>
  </si>
  <si>
    <t>HERDI FALS</t>
  </si>
  <si>
    <t>DEDE MULYADI | PAMULANG</t>
  </si>
  <si>
    <t>SARIP HIDAYAT-KARAWNG</t>
  </si>
  <si>
    <t>RINTO SUGIANTO</t>
  </si>
  <si>
    <t>MAYA SMJ (SETIA MEKAR JAYA)</t>
  </si>
  <si>
    <t>ATANG SETIAWAN - RAGELL</t>
  </si>
  <si>
    <t>DIRWAN</t>
  </si>
  <si>
    <t>PUTRI MANDIRI</t>
  </si>
  <si>
    <t>ZOE - SAUYUNAN MAS</t>
  </si>
  <si>
    <t>ANDI RIANSYAH</t>
  </si>
  <si>
    <t>ARIS PUJIONO</t>
  </si>
  <si>
    <t>RAFA MUBAROQ</t>
  </si>
  <si>
    <t>RIZKI MAULANA MALIK</t>
  </si>
  <si>
    <t>ILYAS TAPSIRI</t>
  </si>
  <si>
    <t>MISBAH (INDAH JAYA)</t>
  </si>
  <si>
    <t>YUSUP SOLEHUDIN</t>
  </si>
  <si>
    <t>SANDI SANJAYA</t>
  </si>
  <si>
    <t>ECE SURYADI</t>
  </si>
  <si>
    <t>DWI HARYANTO</t>
  </si>
  <si>
    <t>LUKMANUL HAKIM</t>
  </si>
  <si>
    <t>NANANG SUHENDAR SRI MAS JAYA</t>
  </si>
  <si>
    <t>NANDAR SOLEH</t>
  </si>
  <si>
    <t>SITI AISYAH - JAJANG</t>
  </si>
  <si>
    <t>ROBI CAHYADI</t>
  </si>
  <si>
    <t>SAEPUL MUNAWAR</t>
  </si>
  <si>
    <t>ADI RIYADI</t>
  </si>
  <si>
    <t>A JEKKI</t>
  </si>
  <si>
    <t>WAHYU - WANIEUN</t>
  </si>
  <si>
    <t>ADE SUPRIANTO</t>
  </si>
  <si>
    <t>TORISIN</t>
  </si>
  <si>
    <t>UJANG SURYATNA</t>
  </si>
  <si>
    <t>PENDI CIKARANG</t>
  </si>
  <si>
    <t>FAISAL MUTAQIN</t>
  </si>
  <si>
    <t>DERIS CIDADAP - TEGAR JAYA</t>
  </si>
  <si>
    <t>NURDIN - KARAWANG</t>
  </si>
  <si>
    <t>RIANA YUSUF</t>
  </si>
  <si>
    <t>DAUD JORDAN</t>
  </si>
  <si>
    <t>YAYAN ADRIAN MAULANA</t>
  </si>
  <si>
    <t>RIDWAN SOLEH</t>
  </si>
  <si>
    <t>MANSUR CS</t>
  </si>
  <si>
    <t>UJANG DARMIN</t>
  </si>
  <si>
    <t>CECEP AHMAD DIDIN</t>
  </si>
  <si>
    <t>NO</t>
  </si>
  <si>
    <t>TAHUN</t>
  </si>
  <si>
    <t>NAMA PELANGGAN</t>
  </si>
  <si>
    <t>INFICLO</t>
  </si>
  <si>
    <t>BLACKKELLY</t>
  </si>
  <si>
    <t>JML JUAL NETT</t>
  </si>
  <si>
    <t>NILAI JUAL NETT</t>
  </si>
  <si>
    <t>TOTAL</t>
  </si>
  <si>
    <t>EFEKTIFITAS</t>
  </si>
  <si>
    <t>JENAL ARIPIN  (KARAWANG)</t>
  </si>
  <si>
    <t xml:space="preserve">NURYANA | UJB CIMAJA </t>
  </si>
  <si>
    <t xml:space="preserve">WAWAN GUNAWAN </t>
  </si>
  <si>
    <t>AHMAD BAEHAKKI</t>
  </si>
  <si>
    <t>INF</t>
  </si>
  <si>
    <t>BCL</t>
  </si>
  <si>
    <t>ESTIMASI PENGAJUAN KATALOG  2019</t>
  </si>
  <si>
    <t>MUSTAMA  | FAJAR MULYA</t>
  </si>
  <si>
    <t>MENGUNDURKAN DIRI</t>
  </si>
  <si>
    <t>Sebelum lebaran menggunakan 180 hari, habis lebaran menggunakan 120 hari</t>
  </si>
  <si>
    <t xml:space="preserve">PURNAMA GANJAR </t>
  </si>
  <si>
    <t xml:space="preserve">IVAN SETIAWAN </t>
  </si>
  <si>
    <t>KONFIRMASI</t>
  </si>
  <si>
    <t>AMAR SOLEH | SINAR MENTARI</t>
  </si>
  <si>
    <t>Konfirmasi</t>
  </si>
  <si>
    <t xml:space="preserve">ABS DEDI </t>
  </si>
  <si>
    <t>RATNA ABADI</t>
  </si>
  <si>
    <t xml:space="preserve">AGUS SUHENDI </t>
  </si>
  <si>
    <t>BAGJA IRAWAN</t>
  </si>
  <si>
    <t>EMAN SULAEMAN - GARUT</t>
  </si>
  <si>
    <t>DINI HANDAYANI</t>
  </si>
  <si>
    <t xml:space="preserve">MAMAN - GARUT </t>
  </si>
  <si>
    <t>ASMAWANTO DANI ANJANI</t>
  </si>
  <si>
    <t>DADANG SUPRIATNA</t>
  </si>
  <si>
    <t xml:space="preserve">YUSUP </t>
  </si>
  <si>
    <t>ZIYYAD (DODI)</t>
  </si>
  <si>
    <t>NURALI - SUKABUMI</t>
  </si>
  <si>
    <t>LUKMAN UL HAKIM</t>
  </si>
  <si>
    <t>BAYU HENDRAJAT</t>
  </si>
  <si>
    <t>ADEL | SERBAGUNA BERSAMA</t>
  </si>
  <si>
    <t>HENGKY - DEPOK</t>
  </si>
  <si>
    <t>RATIH MANDIRI</t>
  </si>
  <si>
    <t>MKB DESTI | N JUARIAH</t>
  </si>
  <si>
    <t>BUFFER KATALOG PELANGGAN</t>
  </si>
  <si>
    <t>PELANGGAN BARU IFD KZR</t>
  </si>
  <si>
    <t>PELANGGAN BARU (BELUM ADA BELANJA)</t>
  </si>
  <si>
    <t>FOLLOW UP (PE PENDI)</t>
  </si>
  <si>
    <t>PELANGGAN BARU BELUM MENDAPAT KATALOG</t>
  </si>
  <si>
    <t>Menggunakan 2 katalog arisan harga 100/120 dan 100/180</t>
  </si>
  <si>
    <t>Pemasaran menngalami penurunan</t>
  </si>
  <si>
    <t>ARIF JULIANSAH (BANDROS)</t>
  </si>
  <si>
    <t>TAUFIK ST</t>
  </si>
  <si>
    <t>IMAS JUBAEDAH - KOPO</t>
  </si>
  <si>
    <t>DEDI KURNIADI</t>
  </si>
  <si>
    <t>INDRA FASHION BANDUNG</t>
  </si>
  <si>
    <t>CV. EVEROUS SOLUSI PRIMA</t>
  </si>
  <si>
    <t>CAYOTO</t>
  </si>
  <si>
    <t>pelanggan menggunakan katalog arisan 100/100 dan up 100%</t>
  </si>
  <si>
    <t>WANDI SUTARDI</t>
  </si>
  <si>
    <t>pelanggan online</t>
  </si>
  <si>
    <t>NINA MUTMAINAH - SUKAWANGI</t>
  </si>
  <si>
    <t>HENGKY - LEUWIPANJANG</t>
  </si>
  <si>
    <t>KOMANG YUSRA WIJAYA</t>
  </si>
  <si>
    <t>NARNIA</t>
  </si>
  <si>
    <t>YADIANSAH</t>
  </si>
  <si>
    <t>pelanggan mencicil membawa katalog sekalian belanja ke toko</t>
  </si>
  <si>
    <t>TIAN USMARA SULAEMAN (SEPATU.COM)</t>
  </si>
  <si>
    <t>Katalog polos @ 100 exp / 6 bulan</t>
  </si>
  <si>
    <t>Katalog polos @ 50 exp / 6 bulan</t>
  </si>
  <si>
    <t>Penyertaan katalog pelanggan dropship</t>
  </si>
  <si>
    <t>MUHAMAD FITER</t>
  </si>
  <si>
    <t>RIZKIKA SARI SAPUTRI</t>
  </si>
  <si>
    <t>TANTAN QUSTOLANY</t>
  </si>
  <si>
    <t>SANDI AHMAD KURNIAWAN</t>
  </si>
  <si>
    <t>DIANA RATNASARI</t>
  </si>
  <si>
    <t>SAIFUL HASAN</t>
  </si>
  <si>
    <t>ECIN MAESAROH</t>
  </si>
  <si>
    <t>MASWARDI</t>
  </si>
  <si>
    <t>CANDRA BANDUNG STORE</t>
  </si>
  <si>
    <t>BOBY SULAEMAN</t>
  </si>
  <si>
    <t>DODI SUGANDI</t>
  </si>
  <si>
    <t>IRMAYANTI</t>
  </si>
  <si>
    <t xml:space="preserve">GUNANJAR ARI SETIAWAN </t>
  </si>
  <si>
    <t>ADE GILANG RAMADHAN</t>
  </si>
  <si>
    <t>DEDE IRYAWAN</t>
  </si>
  <si>
    <t>MUH IRFAN AL ANSHARI</t>
  </si>
  <si>
    <t>Pengajuan penawaran marketing penyertaan katalog pelanggan dropship</t>
  </si>
  <si>
    <t>UNTUNG WIJAYA</t>
  </si>
  <si>
    <t xml:space="preserve">AGUNG GUMILAR </t>
  </si>
  <si>
    <t>HADYAN FAKHRI</t>
  </si>
  <si>
    <t>BOBBY FAHREZA</t>
  </si>
  <si>
    <t>MUHAMAD IS AKBAR</t>
  </si>
  <si>
    <t>YENI YULIANTIKA BT KALIL</t>
  </si>
  <si>
    <t>JHON - PALEMBANG</t>
  </si>
  <si>
    <t>DWI AJI YANUARDIE</t>
  </si>
  <si>
    <t>GUN GUN ROHIMAN</t>
  </si>
  <si>
    <t>ENDAH NURAENI BT SUDARSONO</t>
  </si>
  <si>
    <t>BAMBANG BAGUS SURYADI</t>
  </si>
  <si>
    <t>GITA CHRISTINA SITORUS</t>
  </si>
  <si>
    <t>RODIMAN HERMANSYAH</t>
  </si>
  <si>
    <t xml:space="preserve">BUDI IRAWAN </t>
  </si>
  <si>
    <t>SEFTY RIANY NURAIDA</t>
  </si>
  <si>
    <t>YUAN PERDANA</t>
  </si>
  <si>
    <t>MARTIN SUKIYONO</t>
  </si>
  <si>
    <t>KUSNO</t>
  </si>
  <si>
    <t xml:space="preserve">BUBUN BUNYAMIN </t>
  </si>
  <si>
    <t>NANA (NANA COLLECTION)</t>
  </si>
  <si>
    <t>AGUS DEPRIANTO</t>
  </si>
  <si>
    <t>UMAR FARUQ MUNAWAR</t>
  </si>
  <si>
    <t>MAHPUDIN BIN NANDANG</t>
  </si>
  <si>
    <t>DWI RAHMANDA ARDIANTO</t>
  </si>
  <si>
    <t>SUGANDI - SERANG</t>
  </si>
  <si>
    <t>DICKY COLLECTION</t>
  </si>
  <si>
    <t>SRI NURHAYATI ARISAN</t>
  </si>
  <si>
    <t xml:space="preserve">TETI NURAENI </t>
  </si>
  <si>
    <t>DEDE SAEPUL MILAH</t>
  </si>
  <si>
    <t>YAYAT HIDAYAT</t>
  </si>
  <si>
    <t>HW FASHION BANDUNG</t>
  </si>
  <si>
    <t>TAKUR (TAUFIK KURNIAWAN)</t>
  </si>
  <si>
    <t>ARIF RAHMAN HAKIM</t>
  </si>
  <si>
    <t>Pelanggan baru diberikan katalog bulan Oktober 2018 dalam waktu 1 bulan efektifitas sudah 0.56</t>
  </si>
  <si>
    <t>Pelanggan mencicil membawa katalog saat belanja langsung ke toko</t>
  </si>
  <si>
    <t>PP - PRIMA PERKASA</t>
  </si>
  <si>
    <t>Konfirmasi pelanggan belum memasarkan katalog arisan</t>
  </si>
  <si>
    <t>EDISI</t>
  </si>
  <si>
    <t>KATALOG INFICLO</t>
  </si>
  <si>
    <t>KATALOG BLACKKELLY</t>
  </si>
  <si>
    <t>JUMLAH JUAL NETT</t>
  </si>
  <si>
    <t>LAPORAN DISTRIBUSI KATALOG PER EDISI</t>
  </si>
  <si>
    <t>UPDATE PER 2 DESEMBER 2018 (OPEX)</t>
  </si>
  <si>
    <t>POLOS</t>
  </si>
  <si>
    <t>UP 100%</t>
  </si>
  <si>
    <t>80/100</t>
  </si>
  <si>
    <t>100/100</t>
  </si>
  <si>
    <t>100/120</t>
  </si>
  <si>
    <t>100/170</t>
  </si>
  <si>
    <t>100/180</t>
  </si>
  <si>
    <t>KATALOG</t>
  </si>
  <si>
    <t>MARGIN LABA 20% :</t>
  </si>
  <si>
    <t>JUMLAH TOTAL PENGAJUAN CETAK KATALOG INFICLO BLACKKELLY EDISI 2019</t>
  </si>
  <si>
    <t>BIAYA PENGAJUAN CETAK KATALOG</t>
  </si>
  <si>
    <t>=</t>
  </si>
  <si>
    <t>Pelanggan baru diberikan katalog INF BCL September 2018</t>
  </si>
  <si>
    <t>permintaan pelanggan</t>
  </si>
  <si>
    <t>ARISAN BARANG 160 HARI</t>
  </si>
  <si>
    <t>Permintaan pelanggan</t>
  </si>
  <si>
    <t>Mengajukan pembayaran pending namun management keuangan pelanggan kurang baik sehingga beresiko untuk ketepatan pembayarannya</t>
  </si>
  <si>
    <t>GABUNG KEMBALI BELUM MENDAPAT KATALOG</t>
  </si>
  <si>
    <t>Buffer untuk permintaan pelanggan online</t>
  </si>
  <si>
    <t>MULANA ROHIMAT</t>
  </si>
  <si>
    <t>ASEP JENAL M</t>
  </si>
  <si>
    <t>300exp JB Subang &amp; 200exp JB Sukabumi</t>
  </si>
  <si>
    <t>Aris</t>
  </si>
  <si>
    <t>Termin</t>
  </si>
  <si>
    <t xml:space="preserve">? </t>
  </si>
  <si>
    <t>Biasanya tdk pakai katalog banyak</t>
  </si>
  <si>
    <t>Sedikit</t>
  </si>
  <si>
    <t>?</t>
  </si>
  <si>
    <t>Permintaan pelanggan (Termin)</t>
  </si>
  <si>
    <t>KET</t>
  </si>
  <si>
    <t>Lebih 1.500 dari tahun 2018</t>
  </si>
  <si>
    <t>Lebih 500 dari tahun 2018</t>
  </si>
  <si>
    <t>CETAK PO#1 (Tahun 2019)</t>
  </si>
  <si>
    <t>CETAK PO#1 (Tahun 2018)</t>
  </si>
  <si>
    <t>Lebih 1.000 dari 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</si>
</sst>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p&quot;#,##0"/>
  </numFmts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vertical="center" wrapText="1"/>
    </xf>
    <xf numFmtId="3" fontId="0" fillId="0" borderId="1" xfId="0" applyNumberForma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/>
    <xf numFmtId="0" fontId="0" fillId="0" borderId="3" xfId="0" applyFill="1" applyBorder="1" applyAlignment="1">
      <alignment vertical="center"/>
    </xf>
    <xf numFmtId="0" fontId="0" fillId="0" borderId="3" xfId="0" applyBorder="1"/>
    <xf numFmtId="3" fontId="0" fillId="0" borderId="1" xfId="0" applyNumberFormat="1" applyBorder="1"/>
    <xf numFmtId="0" fontId="1" fillId="2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3" fontId="0" fillId="0" borderId="3" xfId="0" applyNumberFormat="1" applyFill="1" applyBorder="1" applyAlignment="1">
      <alignment vertical="center" wrapText="1"/>
    </xf>
    <xf numFmtId="0" fontId="0" fillId="0" borderId="3" xfId="0" applyFill="1" applyBorder="1"/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3" fontId="0" fillId="0" borderId="0" xfId="0" applyNumberFormat="1" applyFill="1" applyBorder="1" applyAlignment="1">
      <alignment vertical="center" wrapText="1"/>
    </xf>
    <xf numFmtId="0" fontId="0" fillId="0" borderId="0" xfId="0" applyFill="1" applyBorder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3" fontId="0" fillId="3" borderId="1" xfId="0" applyNumberFormat="1" applyFill="1" applyBorder="1" applyAlignment="1">
      <alignment vertical="center" wrapText="1"/>
    </xf>
    <xf numFmtId="0" fontId="0" fillId="3" borderId="1" xfId="0" applyFill="1" applyBorder="1"/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" fillId="2" borderId="5" xfId="0" applyFont="1" applyFill="1" applyBorder="1" applyAlignment="1">
      <alignment horizontal="center"/>
    </xf>
    <xf numFmtId="0" fontId="0" fillId="0" borderId="6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3" fontId="0" fillId="4" borderId="1" xfId="0" applyNumberFormat="1" applyFill="1" applyBorder="1" applyAlignment="1">
      <alignment vertical="center" wrapText="1"/>
    </xf>
    <xf numFmtId="0" fontId="0" fillId="4" borderId="1" xfId="0" applyFill="1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3" fontId="0" fillId="3" borderId="1" xfId="0" applyNumberFormat="1" applyFill="1" applyBorder="1"/>
    <xf numFmtId="3" fontId="0" fillId="0" borderId="3" xfId="0" applyNumberFormat="1" applyBorder="1"/>
    <xf numFmtId="0" fontId="0" fillId="0" borderId="1" xfId="0" applyBorder="1" applyAlignment="1">
      <alignment horizontal="right" vertical="center" wrapText="1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1" fillId="2" borderId="1" xfId="0" applyFont="1" applyFill="1" applyBorder="1"/>
    <xf numFmtId="164" fontId="4" fillId="0" borderId="0" xfId="0" applyNumberFormat="1" applyFont="1"/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/>
    <xf numFmtId="0" fontId="0" fillId="0" borderId="5" xfId="0" applyBorder="1"/>
    <xf numFmtId="0" fontId="4" fillId="0" borderId="7" xfId="0" applyFont="1" applyBorder="1" applyAlignment="1"/>
    <xf numFmtId="0" fontId="4" fillId="0" borderId="8" xfId="0" applyFont="1" applyBorder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3" fontId="0" fillId="5" borderId="1" xfId="0" applyNumberFormat="1" applyFill="1" applyBorder="1" applyAlignment="1">
      <alignment vertical="center" wrapText="1"/>
    </xf>
    <xf numFmtId="0" fontId="0" fillId="5" borderId="1" xfId="0" applyFill="1" applyBorder="1"/>
    <xf numFmtId="0" fontId="0" fillId="5" borderId="0" xfId="0" applyFill="1"/>
    <xf numFmtId="0" fontId="0" fillId="4" borderId="2" xfId="0" applyFill="1" applyBorder="1"/>
    <xf numFmtId="0" fontId="0" fillId="6" borderId="0" xfId="0" applyFill="1"/>
    <xf numFmtId="0" fontId="0" fillId="0" borderId="10" xfId="0" applyBorder="1"/>
    <xf numFmtId="0" fontId="5" fillId="6" borderId="9" xfId="0" applyFont="1" applyFill="1" applyBorder="1"/>
    <xf numFmtId="0" fontId="1" fillId="2" borderId="11" xfId="0" applyFont="1" applyFill="1" applyBorder="1" applyAlignment="1">
      <alignment horizontal="center"/>
    </xf>
    <xf numFmtId="0" fontId="0" fillId="0" borderId="12" xfId="0" applyBorder="1"/>
    <xf numFmtId="0" fontId="4" fillId="0" borderId="13" xfId="0" applyFont="1" applyBorder="1"/>
    <xf numFmtId="0" fontId="0" fillId="6" borderId="1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0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N18" sqref="N18"/>
    </sheetView>
  </sheetViews>
  <sheetFormatPr defaultRowHeight="15" x14ac:dyDescent="0.25"/>
  <cols>
    <col min="1" max="1" width="3.85546875" bestFit="1" customWidth="1"/>
    <col min="2" max="2" width="7.42578125" bestFit="1" customWidth="1"/>
    <col min="3" max="3" width="29.42578125" bestFit="1" customWidth="1"/>
    <col min="4" max="4" width="8" bestFit="1" customWidth="1"/>
    <col min="5" max="5" width="11.5703125" bestFit="1" customWidth="1"/>
    <col min="6" max="6" width="6.5703125" bestFit="1" customWidth="1"/>
    <col min="7" max="7" width="14.140625" bestFit="1" customWidth="1"/>
    <col min="8" max="8" width="15.42578125" bestFit="1" customWidth="1"/>
    <col min="9" max="9" width="11.5703125" bestFit="1" customWidth="1"/>
    <col min="10" max="10" width="35.42578125" bestFit="1" customWidth="1"/>
    <col min="11" max="12" width="5.85546875" bestFit="1" customWidth="1"/>
  </cols>
  <sheetData>
    <row r="1" spans="1:15" x14ac:dyDescent="0.25">
      <c r="A1" s="2" t="s">
        <v>68</v>
      </c>
      <c r="B1" s="8" t="s">
        <v>69</v>
      </c>
      <c r="C1" s="8" t="s">
        <v>70</v>
      </c>
      <c r="D1" s="8" t="s">
        <v>71</v>
      </c>
      <c r="E1" s="8" t="s">
        <v>72</v>
      </c>
      <c r="F1" s="8" t="s">
        <v>75</v>
      </c>
      <c r="G1" s="8" t="s">
        <v>73</v>
      </c>
      <c r="H1" s="8" t="s">
        <v>74</v>
      </c>
      <c r="I1" s="8" t="s">
        <v>76</v>
      </c>
      <c r="J1" s="8" t="s">
        <v>83</v>
      </c>
      <c r="K1" s="8" t="s">
        <v>81</v>
      </c>
      <c r="L1" s="8" t="s">
        <v>82</v>
      </c>
      <c r="M1" s="14" t="s">
        <v>75</v>
      </c>
      <c r="N1" s="14" t="s">
        <v>219</v>
      </c>
    </row>
    <row r="2" spans="1:15" s="10" customFormat="1" ht="20.25" customHeight="1" x14ac:dyDescent="0.25">
      <c r="A2" s="17">
        <v>1</v>
      </c>
      <c r="B2" s="4">
        <v>2018</v>
      </c>
      <c r="C2" s="4" t="s">
        <v>7</v>
      </c>
      <c r="D2" s="4">
        <v>410</v>
      </c>
      <c r="E2" s="4">
        <v>440</v>
      </c>
      <c r="F2" s="4">
        <v>850</v>
      </c>
      <c r="G2" s="4">
        <v>706</v>
      </c>
      <c r="H2" s="5">
        <v>72218213</v>
      </c>
      <c r="I2" s="4">
        <v>0.83</v>
      </c>
      <c r="J2" s="9" t="s">
        <v>91</v>
      </c>
      <c r="K2" s="9">
        <v>200</v>
      </c>
      <c r="L2" s="9">
        <v>200</v>
      </c>
      <c r="M2" s="6">
        <f>SUM(K2:L2)</f>
        <v>400</v>
      </c>
      <c r="N2" s="63">
        <f>K2</f>
        <v>200</v>
      </c>
    </row>
    <row r="3" spans="1:15" s="10" customFormat="1" ht="20.25" customHeight="1" x14ac:dyDescent="0.25">
      <c r="A3" s="17">
        <v>2</v>
      </c>
      <c r="B3" s="4">
        <v>2018</v>
      </c>
      <c r="C3" s="4" t="s">
        <v>77</v>
      </c>
      <c r="D3" s="4">
        <v>175</v>
      </c>
      <c r="E3" s="4">
        <v>196</v>
      </c>
      <c r="F3" s="4">
        <v>371</v>
      </c>
      <c r="G3" s="4">
        <v>595</v>
      </c>
      <c r="H3" s="5">
        <v>62229825</v>
      </c>
      <c r="I3" s="4">
        <v>1.6</v>
      </c>
      <c r="J3" s="9"/>
      <c r="K3" s="9">
        <v>100</v>
      </c>
      <c r="L3" s="9">
        <v>100</v>
      </c>
      <c r="M3" s="6">
        <f t="shared" ref="M3:M16" si="0">SUM(K3:L3)</f>
        <v>200</v>
      </c>
      <c r="N3" s="63">
        <v>100</v>
      </c>
      <c r="O3" s="10" t="s">
        <v>222</v>
      </c>
    </row>
    <row r="4" spans="1:15" s="10" customFormat="1" ht="20.25" customHeight="1" x14ac:dyDescent="0.25">
      <c r="A4" s="17">
        <v>3</v>
      </c>
      <c r="B4" s="4">
        <v>2018</v>
      </c>
      <c r="C4" s="4" t="s">
        <v>28</v>
      </c>
      <c r="D4" s="4">
        <v>205</v>
      </c>
      <c r="E4" s="4">
        <v>205</v>
      </c>
      <c r="F4" s="4">
        <v>410</v>
      </c>
      <c r="G4" s="4">
        <v>526</v>
      </c>
      <c r="H4" s="5">
        <v>55158163</v>
      </c>
      <c r="I4" s="4">
        <v>1.28</v>
      </c>
      <c r="J4" s="9"/>
      <c r="K4" s="9">
        <v>100</v>
      </c>
      <c r="L4" s="9">
        <v>100</v>
      </c>
      <c r="M4" s="6">
        <f t="shared" si="0"/>
        <v>200</v>
      </c>
      <c r="N4" s="63">
        <v>100</v>
      </c>
    </row>
    <row r="5" spans="1:15" s="10" customFormat="1" ht="20.25" customHeight="1" x14ac:dyDescent="0.25">
      <c r="A5" s="17">
        <v>4</v>
      </c>
      <c r="B5" s="4">
        <v>2018</v>
      </c>
      <c r="C5" s="4" t="s">
        <v>18</v>
      </c>
      <c r="D5" s="4">
        <v>300</v>
      </c>
      <c r="E5" s="4">
        <v>300</v>
      </c>
      <c r="F5" s="4">
        <v>600</v>
      </c>
      <c r="G5" s="4">
        <v>440</v>
      </c>
      <c r="H5" s="5">
        <v>45923675</v>
      </c>
      <c r="I5" s="4">
        <v>0.73</v>
      </c>
      <c r="J5" s="9"/>
      <c r="K5" s="9">
        <v>100</v>
      </c>
      <c r="L5" s="9">
        <v>100</v>
      </c>
      <c r="M5" s="6">
        <f t="shared" si="0"/>
        <v>200</v>
      </c>
      <c r="N5" s="63">
        <v>200</v>
      </c>
      <c r="O5" s="10" t="s">
        <v>220</v>
      </c>
    </row>
    <row r="6" spans="1:15" s="10" customFormat="1" ht="20.25" customHeight="1" x14ac:dyDescent="0.25">
      <c r="A6" s="17">
        <v>5</v>
      </c>
      <c r="B6" s="4">
        <v>2018</v>
      </c>
      <c r="C6" s="4" t="s">
        <v>36</v>
      </c>
      <c r="D6" s="4">
        <v>106</v>
      </c>
      <c r="E6" s="4">
        <v>111</v>
      </c>
      <c r="F6" s="4">
        <v>217</v>
      </c>
      <c r="G6" s="4">
        <v>326</v>
      </c>
      <c r="H6" s="5">
        <v>33625813</v>
      </c>
      <c r="I6" s="4">
        <v>1.5</v>
      </c>
      <c r="J6" s="9"/>
      <c r="K6" s="9">
        <v>100</v>
      </c>
      <c r="L6" s="9">
        <v>100</v>
      </c>
      <c r="M6" s="6">
        <f t="shared" si="0"/>
        <v>200</v>
      </c>
      <c r="N6" s="63">
        <v>70</v>
      </c>
    </row>
    <row r="7" spans="1:15" s="10" customFormat="1" ht="20.25" customHeight="1" x14ac:dyDescent="0.25">
      <c r="A7" s="17">
        <v>6</v>
      </c>
      <c r="B7" s="4">
        <v>2018</v>
      </c>
      <c r="C7" s="4" t="s">
        <v>78</v>
      </c>
      <c r="D7" s="4">
        <v>270</v>
      </c>
      <c r="E7" s="4">
        <v>270</v>
      </c>
      <c r="F7" s="4">
        <v>540</v>
      </c>
      <c r="G7" s="4">
        <v>247</v>
      </c>
      <c r="H7" s="5">
        <v>25799813</v>
      </c>
      <c r="I7" s="4">
        <v>0.46</v>
      </c>
      <c r="J7" s="9"/>
      <c r="K7" s="9">
        <v>100</v>
      </c>
      <c r="L7" s="9">
        <v>100</v>
      </c>
      <c r="M7" s="6">
        <f t="shared" si="0"/>
        <v>200</v>
      </c>
      <c r="N7" s="63">
        <v>50</v>
      </c>
    </row>
    <row r="8" spans="1:15" s="10" customFormat="1" ht="20.25" customHeight="1" x14ac:dyDescent="0.25">
      <c r="A8" s="17">
        <v>7</v>
      </c>
      <c r="B8" s="4">
        <v>2018</v>
      </c>
      <c r="C8" s="4" t="s">
        <v>51</v>
      </c>
      <c r="D8" s="4">
        <v>80</v>
      </c>
      <c r="E8" s="4">
        <v>80</v>
      </c>
      <c r="F8" s="4">
        <v>160</v>
      </c>
      <c r="G8" s="4">
        <v>221</v>
      </c>
      <c r="H8" s="5">
        <v>22850450</v>
      </c>
      <c r="I8" s="4">
        <v>1.38</v>
      </c>
      <c r="J8" s="9"/>
      <c r="K8" s="9">
        <v>50</v>
      </c>
      <c r="L8" s="9">
        <v>50</v>
      </c>
      <c r="M8" s="6">
        <f t="shared" si="0"/>
        <v>100</v>
      </c>
      <c r="N8" s="63">
        <f t="shared" ref="N8:N15" si="1">K8</f>
        <v>50</v>
      </c>
    </row>
    <row r="9" spans="1:15" s="10" customFormat="1" ht="20.25" customHeight="1" x14ac:dyDescent="0.25">
      <c r="A9" s="17">
        <v>8</v>
      </c>
      <c r="B9" s="4">
        <v>2018</v>
      </c>
      <c r="C9" s="4" t="s">
        <v>60</v>
      </c>
      <c r="D9" s="4">
        <v>50</v>
      </c>
      <c r="E9" s="4">
        <v>50</v>
      </c>
      <c r="F9" s="4">
        <v>100</v>
      </c>
      <c r="G9" s="4">
        <v>169</v>
      </c>
      <c r="H9" s="5">
        <v>18210500</v>
      </c>
      <c r="I9" s="4">
        <v>1.69</v>
      </c>
      <c r="J9" s="9"/>
      <c r="K9" s="9">
        <v>50</v>
      </c>
      <c r="L9" s="9">
        <v>50</v>
      </c>
      <c r="M9" s="6">
        <f t="shared" si="0"/>
        <v>100</v>
      </c>
      <c r="N9" s="63">
        <f t="shared" si="1"/>
        <v>50</v>
      </c>
    </row>
    <row r="10" spans="1:15" s="10" customFormat="1" ht="20.25" customHeight="1" x14ac:dyDescent="0.25">
      <c r="A10" s="17">
        <v>9</v>
      </c>
      <c r="B10" s="4">
        <v>2018</v>
      </c>
      <c r="C10" s="4" t="s">
        <v>79</v>
      </c>
      <c r="D10" s="4">
        <v>80</v>
      </c>
      <c r="E10" s="4">
        <v>80</v>
      </c>
      <c r="F10" s="4">
        <v>160</v>
      </c>
      <c r="G10" s="4">
        <v>121</v>
      </c>
      <c r="H10" s="5">
        <v>13260013</v>
      </c>
      <c r="I10" s="4">
        <v>0.76</v>
      </c>
      <c r="J10" s="9"/>
      <c r="K10" s="9">
        <v>50</v>
      </c>
      <c r="L10" s="9">
        <v>50</v>
      </c>
      <c r="M10" s="6">
        <f t="shared" si="0"/>
        <v>100</v>
      </c>
      <c r="N10" s="63">
        <f t="shared" si="1"/>
        <v>50</v>
      </c>
    </row>
    <row r="11" spans="1:15" x14ac:dyDescent="0.25">
      <c r="A11" s="17">
        <v>10</v>
      </c>
      <c r="B11" s="3">
        <v>2018</v>
      </c>
      <c r="C11" s="3" t="s">
        <v>80</v>
      </c>
      <c r="D11" s="3">
        <v>50</v>
      </c>
      <c r="E11" s="3">
        <v>50</v>
      </c>
      <c r="F11" s="3">
        <v>100</v>
      </c>
      <c r="G11" s="3">
        <v>7</v>
      </c>
      <c r="H11" s="13">
        <v>825475</v>
      </c>
      <c r="I11" s="3">
        <v>7.0000000000000007E-2</v>
      </c>
      <c r="J11" s="3"/>
      <c r="K11" s="3">
        <v>30</v>
      </c>
      <c r="L11" s="3">
        <v>30</v>
      </c>
      <c r="M11" s="6">
        <f t="shared" si="0"/>
        <v>60</v>
      </c>
      <c r="N11" s="63">
        <f t="shared" si="1"/>
        <v>30</v>
      </c>
    </row>
    <row r="12" spans="1:15" x14ac:dyDescent="0.25">
      <c r="A12" s="17">
        <v>11</v>
      </c>
      <c r="B12" s="3">
        <v>2018</v>
      </c>
      <c r="C12" s="3" t="s">
        <v>14</v>
      </c>
      <c r="D12" s="3">
        <v>549</v>
      </c>
      <c r="E12" s="3">
        <v>427</v>
      </c>
      <c r="F12" s="3">
        <v>976</v>
      </c>
      <c r="G12" s="3">
        <v>537</v>
      </c>
      <c r="H12" s="13">
        <v>54362700</v>
      </c>
      <c r="I12" s="3">
        <v>0.55000000000000004</v>
      </c>
      <c r="J12" s="11" t="s">
        <v>91</v>
      </c>
      <c r="K12" s="12">
        <v>100</v>
      </c>
      <c r="L12" s="12">
        <v>100</v>
      </c>
      <c r="M12" s="6">
        <f t="shared" si="0"/>
        <v>200</v>
      </c>
      <c r="N12" s="63">
        <v>0</v>
      </c>
      <c r="O12" t="s">
        <v>221</v>
      </c>
    </row>
    <row r="13" spans="1:15" x14ac:dyDescent="0.25">
      <c r="A13" s="17"/>
      <c r="B13" s="3"/>
      <c r="C13" s="3"/>
      <c r="D13" s="3"/>
      <c r="E13" s="3"/>
      <c r="F13" s="3"/>
      <c r="G13" s="3"/>
      <c r="H13" s="13"/>
      <c r="I13" s="3"/>
      <c r="J13" s="11"/>
      <c r="K13" s="12"/>
      <c r="L13" s="12"/>
      <c r="M13" s="6">
        <f t="shared" si="0"/>
        <v>0</v>
      </c>
      <c r="N13" s="63">
        <f t="shared" si="1"/>
        <v>0</v>
      </c>
    </row>
    <row r="14" spans="1:15" x14ac:dyDescent="0.25">
      <c r="A14" s="17"/>
      <c r="B14" s="3"/>
      <c r="C14" s="3"/>
      <c r="D14" s="3"/>
      <c r="E14" s="3"/>
      <c r="F14" s="3"/>
      <c r="G14" s="3"/>
      <c r="H14" s="13"/>
      <c r="I14" s="3"/>
      <c r="J14" s="11"/>
      <c r="K14" s="12"/>
      <c r="L14" s="12"/>
      <c r="M14" s="6">
        <f t="shared" si="0"/>
        <v>0</v>
      </c>
      <c r="N14" s="63">
        <f t="shared" si="1"/>
        <v>0</v>
      </c>
    </row>
    <row r="15" spans="1:15" x14ac:dyDescent="0.25">
      <c r="A15" s="17"/>
      <c r="B15" s="3"/>
      <c r="C15" s="3"/>
      <c r="D15" s="3"/>
      <c r="E15" s="3"/>
      <c r="F15" s="3"/>
      <c r="G15" s="3"/>
      <c r="H15" s="13"/>
      <c r="I15" s="3"/>
      <c r="J15" s="11"/>
      <c r="K15" s="12"/>
      <c r="L15" s="12"/>
      <c r="M15" s="6">
        <f t="shared" si="0"/>
        <v>0</v>
      </c>
      <c r="N15" s="63">
        <f t="shared" si="1"/>
        <v>0</v>
      </c>
    </row>
    <row r="16" spans="1:15" x14ac:dyDescent="0.25">
      <c r="A16" s="17"/>
      <c r="B16" s="4"/>
      <c r="C16" s="4" t="s">
        <v>110</v>
      </c>
      <c r="D16" s="4"/>
      <c r="E16" s="4"/>
      <c r="F16" s="4"/>
      <c r="G16" s="4"/>
      <c r="H16" s="5"/>
      <c r="I16" s="4"/>
      <c r="J16" s="4" t="s">
        <v>110</v>
      </c>
      <c r="K16" s="6">
        <v>300</v>
      </c>
      <c r="L16" s="6">
        <v>300</v>
      </c>
      <c r="M16" s="6">
        <f t="shared" si="0"/>
        <v>600</v>
      </c>
      <c r="N16" s="63">
        <v>100</v>
      </c>
    </row>
    <row r="17" spans="10:14" ht="15.75" thickBot="1" x14ac:dyDescent="0.3">
      <c r="N17" s="63"/>
    </row>
    <row r="18" spans="10:14" ht="19.5" thickBot="1" x14ac:dyDescent="0.35">
      <c r="J18" s="9" t="s">
        <v>75</v>
      </c>
      <c r="K18" s="3">
        <f>SUM(K2:K17)</f>
        <v>1280</v>
      </c>
      <c r="L18" s="3">
        <f>SUM(L2:L17)</f>
        <v>1280</v>
      </c>
      <c r="M18" s="64">
        <f>SUM(M2:M17)</f>
        <v>2560</v>
      </c>
      <c r="N18" s="65">
        <f>SUM(N2:N16)</f>
        <v>1000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34" workbookViewId="0">
      <selection activeCell="L48" sqref="L48"/>
    </sheetView>
  </sheetViews>
  <sheetFormatPr defaultRowHeight="15" x14ac:dyDescent="0.25"/>
  <cols>
    <col min="1" max="1" width="3.85546875" bestFit="1" customWidth="1"/>
    <col min="2" max="2" width="7.42578125" bestFit="1" customWidth="1"/>
    <col min="3" max="3" width="27.7109375" bestFit="1" customWidth="1"/>
    <col min="4" max="4" width="8" bestFit="1" customWidth="1"/>
    <col min="5" max="5" width="11.5703125" bestFit="1" customWidth="1"/>
    <col min="6" max="6" width="6.5703125" bestFit="1" customWidth="1"/>
    <col min="7" max="7" width="14.140625" bestFit="1" customWidth="1"/>
    <col min="8" max="8" width="15.42578125" bestFit="1" customWidth="1"/>
    <col min="9" max="9" width="11.5703125" bestFit="1" customWidth="1"/>
    <col min="10" max="10" width="57" hidden="1" customWidth="1"/>
    <col min="11" max="11" width="8" bestFit="1" customWidth="1"/>
    <col min="12" max="12" width="11.5703125" bestFit="1" customWidth="1"/>
  </cols>
  <sheetData>
    <row r="1" spans="1:15" x14ac:dyDescent="0.25">
      <c r="A1" s="2" t="s">
        <v>68</v>
      </c>
      <c r="B1" s="32" t="s">
        <v>69</v>
      </c>
      <c r="C1" s="32" t="s">
        <v>70</v>
      </c>
      <c r="D1" s="32" t="s">
        <v>71</v>
      </c>
      <c r="E1" s="32" t="s">
        <v>72</v>
      </c>
      <c r="F1" s="32" t="s">
        <v>75</v>
      </c>
      <c r="G1" s="32" t="s">
        <v>73</v>
      </c>
      <c r="H1" s="32" t="s">
        <v>74</v>
      </c>
      <c r="I1" s="32" t="s">
        <v>76</v>
      </c>
      <c r="J1" s="16" t="s">
        <v>83</v>
      </c>
      <c r="K1" s="16" t="s">
        <v>81</v>
      </c>
      <c r="L1" s="16" t="s">
        <v>82</v>
      </c>
      <c r="M1" s="14" t="s">
        <v>75</v>
      </c>
      <c r="N1" s="14" t="s">
        <v>219</v>
      </c>
    </row>
    <row r="2" spans="1:15" s="10" customFormat="1" ht="12.75" customHeight="1" x14ac:dyDescent="0.25">
      <c r="A2" s="30"/>
      <c r="B2" s="27">
        <v>2018</v>
      </c>
      <c r="C2" s="27" t="s">
        <v>21</v>
      </c>
      <c r="D2" s="27">
        <v>220</v>
      </c>
      <c r="E2" s="27">
        <v>215</v>
      </c>
      <c r="F2" s="27">
        <v>435</v>
      </c>
      <c r="G2" s="27">
        <v>759</v>
      </c>
      <c r="H2" s="28">
        <v>77600513</v>
      </c>
      <c r="I2" s="27">
        <v>1.74</v>
      </c>
      <c r="J2" s="31"/>
      <c r="K2" s="29">
        <v>100</v>
      </c>
      <c r="L2" s="29">
        <v>100</v>
      </c>
      <c r="M2" s="29">
        <f>SUM(K2:L2)</f>
        <v>200</v>
      </c>
      <c r="N2" s="63">
        <f>K2</f>
        <v>100</v>
      </c>
      <c r="O2" s="10" t="s">
        <v>223</v>
      </c>
    </row>
    <row r="3" spans="1:15" s="10" customFormat="1" ht="12.75" customHeight="1" x14ac:dyDescent="0.25">
      <c r="A3" s="17"/>
      <c r="B3" s="4">
        <v>2018</v>
      </c>
      <c r="C3" s="4" t="s">
        <v>38</v>
      </c>
      <c r="D3" s="4">
        <v>103</v>
      </c>
      <c r="E3" s="4">
        <v>104</v>
      </c>
      <c r="F3" s="5">
        <v>207</v>
      </c>
      <c r="G3" s="4">
        <v>242</v>
      </c>
      <c r="H3" s="5">
        <v>25419363</v>
      </c>
      <c r="I3" s="4">
        <v>1.17</v>
      </c>
      <c r="J3" s="6" t="s">
        <v>89</v>
      </c>
      <c r="K3" s="6">
        <v>50</v>
      </c>
      <c r="L3" s="6">
        <v>50</v>
      </c>
      <c r="M3" s="6">
        <f>SUM(K3:L3)</f>
        <v>100</v>
      </c>
      <c r="N3" s="63">
        <f t="shared" ref="N3:N42" si="0">K3</f>
        <v>50</v>
      </c>
    </row>
    <row r="4" spans="1:15" s="10" customFormat="1" ht="12.75" customHeight="1" x14ac:dyDescent="0.25">
      <c r="A4" s="17"/>
      <c r="B4" s="4">
        <v>2018</v>
      </c>
      <c r="C4" s="4" t="s">
        <v>19</v>
      </c>
      <c r="D4" s="4">
        <v>287</v>
      </c>
      <c r="E4" s="4">
        <v>287</v>
      </c>
      <c r="F4" s="4">
        <v>574</v>
      </c>
      <c r="G4" s="4">
        <v>656</v>
      </c>
      <c r="H4" s="5">
        <v>67569950</v>
      </c>
      <c r="I4" s="4">
        <v>1.1399999999999999</v>
      </c>
      <c r="J4" s="6"/>
      <c r="K4" s="6">
        <v>150</v>
      </c>
      <c r="L4" s="6">
        <v>150</v>
      </c>
      <c r="M4" s="6">
        <f t="shared" ref="M4:M43" si="1">SUM(K4:L4)</f>
        <v>300</v>
      </c>
      <c r="N4" s="63">
        <v>200</v>
      </c>
    </row>
    <row r="5" spans="1:15" s="10" customFormat="1" ht="12.75" customHeight="1" x14ac:dyDescent="0.25">
      <c r="A5" s="17"/>
      <c r="B5" s="3">
        <v>2018</v>
      </c>
      <c r="C5" s="3" t="s">
        <v>96</v>
      </c>
      <c r="D5" s="3">
        <v>42</v>
      </c>
      <c r="E5" s="3">
        <v>42</v>
      </c>
      <c r="F5" s="3">
        <v>84</v>
      </c>
      <c r="G5" s="3">
        <v>95</v>
      </c>
      <c r="H5" s="13">
        <v>9476863</v>
      </c>
      <c r="I5" s="3">
        <v>1.1299999999999999</v>
      </c>
      <c r="J5" s="6" t="s">
        <v>89</v>
      </c>
      <c r="K5" s="6">
        <v>50</v>
      </c>
      <c r="L5" s="6">
        <v>50</v>
      </c>
      <c r="M5" s="6">
        <f t="shared" si="1"/>
        <v>100</v>
      </c>
      <c r="N5" s="63">
        <f t="shared" si="0"/>
        <v>50</v>
      </c>
    </row>
    <row r="6" spans="1:15" s="10" customFormat="1" ht="12.75" customHeight="1" x14ac:dyDescent="0.25">
      <c r="A6" s="17"/>
      <c r="B6" s="3">
        <v>2018</v>
      </c>
      <c r="C6" s="3" t="s">
        <v>62</v>
      </c>
      <c r="D6" s="3">
        <v>50</v>
      </c>
      <c r="E6" s="3">
        <v>50</v>
      </c>
      <c r="F6" s="3">
        <v>100</v>
      </c>
      <c r="G6" s="3">
        <v>103</v>
      </c>
      <c r="H6" s="13">
        <v>10983175</v>
      </c>
      <c r="I6" s="3">
        <v>1.03</v>
      </c>
      <c r="J6" s="3"/>
      <c r="K6" s="6">
        <v>50</v>
      </c>
      <c r="L6" s="6">
        <v>50</v>
      </c>
      <c r="M6" s="6">
        <f t="shared" si="1"/>
        <v>100</v>
      </c>
      <c r="N6" s="63">
        <f t="shared" si="0"/>
        <v>50</v>
      </c>
    </row>
    <row r="7" spans="1:15" s="10" customFormat="1" ht="12.75" customHeight="1" x14ac:dyDescent="0.25">
      <c r="A7" s="17"/>
      <c r="B7" s="3">
        <v>2018</v>
      </c>
      <c r="C7" s="3" t="s">
        <v>99</v>
      </c>
      <c r="D7" s="3">
        <v>32</v>
      </c>
      <c r="E7" s="3">
        <v>32</v>
      </c>
      <c r="F7" s="3">
        <v>64</v>
      </c>
      <c r="G7" s="3">
        <v>59</v>
      </c>
      <c r="H7" s="13">
        <v>6022713</v>
      </c>
      <c r="I7" s="3">
        <v>0.92</v>
      </c>
      <c r="J7" s="6"/>
      <c r="K7" s="6">
        <v>50</v>
      </c>
      <c r="L7" s="6">
        <v>50</v>
      </c>
      <c r="M7" s="6">
        <f t="shared" si="1"/>
        <v>100</v>
      </c>
      <c r="N7" s="63">
        <f t="shared" si="0"/>
        <v>50</v>
      </c>
    </row>
    <row r="8" spans="1:15" s="10" customFormat="1" ht="12.75" customHeight="1" x14ac:dyDescent="0.25">
      <c r="A8" s="17"/>
      <c r="B8" s="4">
        <v>2018</v>
      </c>
      <c r="C8" s="4" t="s">
        <v>58</v>
      </c>
      <c r="D8" s="4">
        <v>57</v>
      </c>
      <c r="E8" s="4">
        <v>57</v>
      </c>
      <c r="F8" s="4">
        <v>114</v>
      </c>
      <c r="G8" s="4">
        <v>98</v>
      </c>
      <c r="H8" s="5">
        <v>11347700</v>
      </c>
      <c r="I8" s="4">
        <v>0.86</v>
      </c>
      <c r="J8" s="6" t="s">
        <v>89</v>
      </c>
      <c r="K8" s="6">
        <v>50</v>
      </c>
      <c r="L8" s="6">
        <v>50</v>
      </c>
      <c r="M8" s="6">
        <f t="shared" si="1"/>
        <v>100</v>
      </c>
      <c r="N8" s="63">
        <f t="shared" si="0"/>
        <v>50</v>
      </c>
    </row>
    <row r="9" spans="1:15" s="10" customFormat="1" ht="12.75" customHeight="1" x14ac:dyDescent="0.25">
      <c r="A9" s="17"/>
      <c r="B9" s="3">
        <v>2018</v>
      </c>
      <c r="C9" s="3" t="s">
        <v>102</v>
      </c>
      <c r="D9" s="3">
        <v>75</v>
      </c>
      <c r="E9" s="3">
        <v>75</v>
      </c>
      <c r="F9" s="3">
        <v>150</v>
      </c>
      <c r="G9" s="3">
        <v>47</v>
      </c>
      <c r="H9" s="13">
        <v>5084538</v>
      </c>
      <c r="I9" s="3">
        <v>0.31</v>
      </c>
      <c r="J9" s="3"/>
      <c r="K9" s="6">
        <v>50</v>
      </c>
      <c r="L9" s="6">
        <v>50</v>
      </c>
      <c r="M9" s="6">
        <f t="shared" si="1"/>
        <v>100</v>
      </c>
      <c r="N9" s="63">
        <v>25</v>
      </c>
    </row>
    <row r="10" spans="1:15" s="10" customFormat="1" ht="12.75" customHeight="1" x14ac:dyDescent="0.25">
      <c r="A10" s="17"/>
      <c r="B10" s="4">
        <v>2018</v>
      </c>
      <c r="C10" s="4" t="s">
        <v>6</v>
      </c>
      <c r="D10" s="4">
        <v>540</v>
      </c>
      <c r="E10" s="4">
        <v>540</v>
      </c>
      <c r="F10" s="5">
        <v>1080</v>
      </c>
      <c r="G10" s="4">
        <v>790</v>
      </c>
      <c r="H10" s="5">
        <v>82336888</v>
      </c>
      <c r="I10" s="4">
        <v>0.73</v>
      </c>
      <c r="J10" s="9"/>
      <c r="K10" s="6">
        <v>200</v>
      </c>
      <c r="L10" s="6">
        <v>200</v>
      </c>
      <c r="M10" s="6">
        <f t="shared" si="1"/>
        <v>400</v>
      </c>
      <c r="N10" s="63">
        <v>400</v>
      </c>
      <c r="O10" s="10" t="s">
        <v>220</v>
      </c>
    </row>
    <row r="11" spans="1:15" s="10" customFormat="1" ht="12.75" customHeight="1" x14ac:dyDescent="0.25">
      <c r="A11" s="17"/>
      <c r="B11" s="4">
        <v>2018</v>
      </c>
      <c r="C11" s="4" t="s">
        <v>24</v>
      </c>
      <c r="D11" s="4">
        <v>200</v>
      </c>
      <c r="E11" s="4">
        <v>200</v>
      </c>
      <c r="F11" s="4">
        <v>400</v>
      </c>
      <c r="G11" s="4">
        <v>276</v>
      </c>
      <c r="H11" s="5">
        <v>29751838</v>
      </c>
      <c r="I11" s="4">
        <v>0.69</v>
      </c>
      <c r="J11" s="6"/>
      <c r="K11" s="6">
        <v>100</v>
      </c>
      <c r="L11" s="6">
        <v>100</v>
      </c>
      <c r="M11" s="6">
        <f t="shared" si="1"/>
        <v>200</v>
      </c>
      <c r="N11" s="63">
        <f t="shared" si="0"/>
        <v>100</v>
      </c>
    </row>
    <row r="12" spans="1:15" s="10" customFormat="1" ht="12.75" customHeight="1" x14ac:dyDescent="0.25">
      <c r="A12" s="17"/>
      <c r="B12" s="3">
        <v>2018</v>
      </c>
      <c r="C12" s="3" t="s">
        <v>101</v>
      </c>
      <c r="D12" s="3">
        <v>25</v>
      </c>
      <c r="E12" s="3">
        <v>25</v>
      </c>
      <c r="F12" s="3">
        <v>50</v>
      </c>
      <c r="G12" s="3">
        <v>34</v>
      </c>
      <c r="H12" s="13">
        <v>3507700</v>
      </c>
      <c r="I12" s="3">
        <v>0.68</v>
      </c>
      <c r="J12" s="3"/>
      <c r="K12" s="6">
        <v>50</v>
      </c>
      <c r="L12" s="6">
        <v>50</v>
      </c>
      <c r="M12" s="6">
        <f t="shared" si="1"/>
        <v>100</v>
      </c>
      <c r="N12" s="63">
        <v>20</v>
      </c>
    </row>
    <row r="13" spans="1:15" s="10" customFormat="1" ht="12.75" customHeight="1" x14ac:dyDescent="0.25">
      <c r="A13" s="17"/>
      <c r="B13" s="3">
        <v>2018</v>
      </c>
      <c r="C13" s="3" t="s">
        <v>65</v>
      </c>
      <c r="D13" s="3">
        <v>35</v>
      </c>
      <c r="E13" s="3">
        <v>35</v>
      </c>
      <c r="F13" s="3">
        <v>70</v>
      </c>
      <c r="G13" s="3">
        <v>47</v>
      </c>
      <c r="H13" s="13">
        <v>4797013</v>
      </c>
      <c r="I13" s="3">
        <v>0.67</v>
      </c>
      <c r="J13" s="3"/>
      <c r="K13" s="6">
        <v>50</v>
      </c>
      <c r="L13" s="6">
        <v>50</v>
      </c>
      <c r="M13" s="6">
        <f t="shared" si="1"/>
        <v>100</v>
      </c>
      <c r="N13" s="63">
        <v>20</v>
      </c>
    </row>
    <row r="14" spans="1:15" s="10" customFormat="1" ht="12.75" customHeight="1" x14ac:dyDescent="0.25">
      <c r="A14" s="17"/>
      <c r="B14" s="4">
        <v>2018</v>
      </c>
      <c r="C14" s="4" t="s">
        <v>8</v>
      </c>
      <c r="D14" s="4">
        <v>525</v>
      </c>
      <c r="E14" s="4">
        <v>525</v>
      </c>
      <c r="F14" s="5">
        <v>1050</v>
      </c>
      <c r="G14" s="4">
        <v>695</v>
      </c>
      <c r="H14" s="5">
        <v>71832863</v>
      </c>
      <c r="I14" s="4">
        <v>0.66</v>
      </c>
      <c r="J14" s="6"/>
      <c r="K14" s="6">
        <v>200</v>
      </c>
      <c r="L14" s="6">
        <v>200</v>
      </c>
      <c r="M14" s="6">
        <f t="shared" si="1"/>
        <v>400</v>
      </c>
      <c r="N14" s="63">
        <f t="shared" si="0"/>
        <v>200</v>
      </c>
    </row>
    <row r="15" spans="1:15" s="10" customFormat="1" ht="12.75" customHeight="1" x14ac:dyDescent="0.25">
      <c r="A15" s="17"/>
      <c r="B15" s="27">
        <v>2018</v>
      </c>
      <c r="C15" s="27" t="s">
        <v>12</v>
      </c>
      <c r="D15" s="27">
        <v>385</v>
      </c>
      <c r="E15" s="27">
        <v>385</v>
      </c>
      <c r="F15" s="27">
        <v>770</v>
      </c>
      <c r="G15" s="27">
        <v>499</v>
      </c>
      <c r="H15" s="28">
        <v>52865225</v>
      </c>
      <c r="I15" s="27">
        <v>0.65</v>
      </c>
      <c r="J15" s="29"/>
      <c r="K15" s="29">
        <v>100</v>
      </c>
      <c r="L15" s="29">
        <v>100</v>
      </c>
      <c r="M15" s="29">
        <f t="shared" si="1"/>
        <v>200</v>
      </c>
      <c r="N15" s="63">
        <v>250</v>
      </c>
      <c r="O15" s="10" t="s">
        <v>220</v>
      </c>
    </row>
    <row r="16" spans="1:15" s="10" customFormat="1" ht="12.75" customHeight="1" x14ac:dyDescent="0.25">
      <c r="A16" s="17"/>
      <c r="B16" s="4">
        <v>2018</v>
      </c>
      <c r="C16" s="4" t="s">
        <v>44</v>
      </c>
      <c r="D16" s="4">
        <v>100</v>
      </c>
      <c r="E16" s="4">
        <v>100</v>
      </c>
      <c r="F16" s="5">
        <v>200</v>
      </c>
      <c r="G16" s="4">
        <v>126</v>
      </c>
      <c r="H16" s="5">
        <v>12869325</v>
      </c>
      <c r="I16" s="4">
        <v>0.63</v>
      </c>
      <c r="J16" s="6"/>
      <c r="K16" s="6">
        <v>50</v>
      </c>
      <c r="L16" s="6">
        <v>50</v>
      </c>
      <c r="M16" s="6">
        <f t="shared" si="1"/>
        <v>100</v>
      </c>
      <c r="N16" s="63">
        <f t="shared" si="0"/>
        <v>50</v>
      </c>
    </row>
    <row r="17" spans="1:15" s="10" customFormat="1" ht="12.75" customHeight="1" x14ac:dyDescent="0.25">
      <c r="A17" s="17"/>
      <c r="B17" s="4">
        <v>2018</v>
      </c>
      <c r="C17" s="4" t="s">
        <v>56</v>
      </c>
      <c r="D17" s="4">
        <v>60</v>
      </c>
      <c r="E17" s="4">
        <v>60</v>
      </c>
      <c r="F17" s="4">
        <v>120</v>
      </c>
      <c r="G17" s="4">
        <v>76</v>
      </c>
      <c r="H17" s="5">
        <v>7696238</v>
      </c>
      <c r="I17" s="4">
        <v>0.63</v>
      </c>
      <c r="J17" s="6"/>
      <c r="K17" s="6">
        <v>50</v>
      </c>
      <c r="L17" s="6">
        <v>50</v>
      </c>
      <c r="M17" s="6">
        <f t="shared" si="1"/>
        <v>100</v>
      </c>
      <c r="N17" s="63">
        <f t="shared" si="0"/>
        <v>50</v>
      </c>
    </row>
    <row r="18" spans="1:15" s="10" customFormat="1" ht="12.75" customHeight="1" x14ac:dyDescent="0.25">
      <c r="A18" s="17"/>
      <c r="B18" s="4">
        <v>2018</v>
      </c>
      <c r="C18" s="4" t="s">
        <v>39</v>
      </c>
      <c r="D18" s="4">
        <v>101</v>
      </c>
      <c r="E18" s="4">
        <v>101</v>
      </c>
      <c r="F18" s="5">
        <v>202</v>
      </c>
      <c r="G18" s="4">
        <v>114</v>
      </c>
      <c r="H18" s="5">
        <v>12115075</v>
      </c>
      <c r="I18" s="4">
        <v>0.56000000000000005</v>
      </c>
      <c r="J18" s="6"/>
      <c r="K18" s="6">
        <v>50</v>
      </c>
      <c r="L18" s="6">
        <v>50</v>
      </c>
      <c r="M18" s="6">
        <f t="shared" si="1"/>
        <v>100</v>
      </c>
      <c r="N18" s="63">
        <f t="shared" si="0"/>
        <v>50</v>
      </c>
    </row>
    <row r="19" spans="1:15" s="10" customFormat="1" ht="12.75" customHeight="1" x14ac:dyDescent="0.25">
      <c r="A19" s="17"/>
      <c r="B19" s="4">
        <v>2018</v>
      </c>
      <c r="C19" s="4" t="s">
        <v>4</v>
      </c>
      <c r="D19" s="4">
        <v>620</v>
      </c>
      <c r="E19" s="4">
        <v>620</v>
      </c>
      <c r="F19" s="5">
        <v>1240</v>
      </c>
      <c r="G19" s="4">
        <v>642</v>
      </c>
      <c r="H19" s="5">
        <v>66516013</v>
      </c>
      <c r="I19" s="4">
        <v>0.52</v>
      </c>
      <c r="J19" s="6"/>
      <c r="K19" s="6">
        <v>200</v>
      </c>
      <c r="L19" s="6">
        <v>200</v>
      </c>
      <c r="M19" s="6">
        <f t="shared" si="1"/>
        <v>400</v>
      </c>
      <c r="N19" s="63">
        <f t="shared" si="0"/>
        <v>200</v>
      </c>
    </row>
    <row r="20" spans="1:15" s="10" customFormat="1" ht="12.75" customHeight="1" x14ac:dyDescent="0.25">
      <c r="A20" s="17"/>
      <c r="B20" s="27">
        <v>2018</v>
      </c>
      <c r="C20" s="27" t="s">
        <v>15</v>
      </c>
      <c r="D20" s="27">
        <v>295</v>
      </c>
      <c r="E20" s="27">
        <v>305</v>
      </c>
      <c r="F20" s="27">
        <v>600</v>
      </c>
      <c r="G20" s="27">
        <v>298</v>
      </c>
      <c r="H20" s="28">
        <v>29899888</v>
      </c>
      <c r="I20" s="27">
        <v>0.5</v>
      </c>
      <c r="J20" s="29"/>
      <c r="K20" s="29">
        <v>50</v>
      </c>
      <c r="L20" s="29">
        <v>50</v>
      </c>
      <c r="M20" s="29">
        <f t="shared" si="1"/>
        <v>100</v>
      </c>
      <c r="N20" s="63">
        <f t="shared" si="0"/>
        <v>50</v>
      </c>
    </row>
    <row r="21" spans="1:15" s="10" customFormat="1" ht="12.75" customHeight="1" x14ac:dyDescent="0.25">
      <c r="A21" s="17"/>
      <c r="B21" s="3">
        <v>2018</v>
      </c>
      <c r="C21" s="3" t="s">
        <v>61</v>
      </c>
      <c r="D21" s="3">
        <v>50</v>
      </c>
      <c r="E21" s="3">
        <v>50</v>
      </c>
      <c r="F21" s="3">
        <v>100</v>
      </c>
      <c r="G21" s="3">
        <v>50</v>
      </c>
      <c r="H21" s="13">
        <v>5061788</v>
      </c>
      <c r="I21" s="3">
        <v>0.5</v>
      </c>
      <c r="J21" s="9"/>
      <c r="K21" s="6">
        <v>50</v>
      </c>
      <c r="L21" s="6">
        <v>50</v>
      </c>
      <c r="M21" s="6">
        <f t="shared" si="1"/>
        <v>100</v>
      </c>
      <c r="N21" s="63">
        <f t="shared" si="0"/>
        <v>50</v>
      </c>
    </row>
    <row r="22" spans="1:15" s="10" customFormat="1" ht="12.75" customHeight="1" x14ac:dyDescent="0.25">
      <c r="A22" s="17"/>
      <c r="B22" s="4">
        <v>2018</v>
      </c>
      <c r="C22" s="4" t="s">
        <v>20</v>
      </c>
      <c r="D22" s="4">
        <v>380</v>
      </c>
      <c r="E22" s="4">
        <v>280</v>
      </c>
      <c r="F22" s="4">
        <v>660</v>
      </c>
      <c r="G22" s="4">
        <v>321</v>
      </c>
      <c r="H22" s="5">
        <v>32587275</v>
      </c>
      <c r="I22" s="4">
        <v>0.49</v>
      </c>
      <c r="J22" s="6"/>
      <c r="K22" s="6">
        <v>100</v>
      </c>
      <c r="L22" s="6">
        <v>100</v>
      </c>
      <c r="M22" s="6">
        <f t="shared" si="1"/>
        <v>200</v>
      </c>
      <c r="N22" s="63">
        <f t="shared" si="0"/>
        <v>100</v>
      </c>
    </row>
    <row r="23" spans="1:15" s="10" customFormat="1" ht="12.75" customHeight="1" x14ac:dyDescent="0.25">
      <c r="A23" s="17"/>
      <c r="B23" s="4">
        <v>2018</v>
      </c>
      <c r="C23" s="4" t="s">
        <v>23</v>
      </c>
      <c r="D23" s="4">
        <v>210</v>
      </c>
      <c r="E23" s="4">
        <v>210</v>
      </c>
      <c r="F23" s="4">
        <v>420</v>
      </c>
      <c r="G23" s="4">
        <v>195</v>
      </c>
      <c r="H23" s="5">
        <v>20242425</v>
      </c>
      <c r="I23" s="4">
        <v>0.46</v>
      </c>
      <c r="J23" s="6"/>
      <c r="K23" s="6">
        <v>100</v>
      </c>
      <c r="L23" s="6">
        <v>100</v>
      </c>
      <c r="M23" s="6">
        <f t="shared" si="1"/>
        <v>200</v>
      </c>
      <c r="N23" s="63">
        <f t="shared" si="0"/>
        <v>100</v>
      </c>
    </row>
    <row r="24" spans="1:15" s="10" customFormat="1" ht="12.75" customHeight="1" x14ac:dyDescent="0.25">
      <c r="A24" s="17"/>
      <c r="B24" s="4">
        <v>2018</v>
      </c>
      <c r="C24" s="4" t="s">
        <v>30</v>
      </c>
      <c r="D24" s="4">
        <v>150</v>
      </c>
      <c r="E24" s="4">
        <v>150</v>
      </c>
      <c r="F24" s="5">
        <v>300</v>
      </c>
      <c r="G24" s="4">
        <v>107</v>
      </c>
      <c r="H24" s="5">
        <v>10966025</v>
      </c>
      <c r="I24" s="4">
        <v>0.36</v>
      </c>
      <c r="J24" s="6"/>
      <c r="K24" s="6">
        <v>50</v>
      </c>
      <c r="L24" s="6">
        <v>50</v>
      </c>
      <c r="M24" s="6">
        <f t="shared" si="1"/>
        <v>100</v>
      </c>
      <c r="N24" s="63">
        <f t="shared" si="0"/>
        <v>50</v>
      </c>
    </row>
    <row r="25" spans="1:15" s="10" customFormat="1" ht="12.75" customHeight="1" x14ac:dyDescent="0.25">
      <c r="A25" s="17"/>
      <c r="B25" s="3">
        <v>2018</v>
      </c>
      <c r="C25" s="3" t="s">
        <v>57</v>
      </c>
      <c r="D25" s="3">
        <v>50</v>
      </c>
      <c r="E25" s="3">
        <v>70</v>
      </c>
      <c r="F25" s="3">
        <v>120</v>
      </c>
      <c r="G25" s="3">
        <v>38</v>
      </c>
      <c r="H25" s="13">
        <v>3672988</v>
      </c>
      <c r="I25" s="3">
        <v>0.32</v>
      </c>
      <c r="J25" s="6" t="s">
        <v>113</v>
      </c>
      <c r="K25" s="3">
        <v>50</v>
      </c>
      <c r="L25" s="3">
        <v>50</v>
      </c>
      <c r="M25" s="6">
        <f t="shared" si="1"/>
        <v>100</v>
      </c>
      <c r="N25" s="63">
        <v>25</v>
      </c>
    </row>
    <row r="26" spans="1:15" x14ac:dyDescent="0.25">
      <c r="A26" s="17"/>
      <c r="B26" s="4">
        <v>2018</v>
      </c>
      <c r="C26" s="4" t="s">
        <v>33</v>
      </c>
      <c r="D26" s="4">
        <v>120</v>
      </c>
      <c r="E26" s="4">
        <v>120</v>
      </c>
      <c r="F26" s="5">
        <v>240</v>
      </c>
      <c r="G26" s="4">
        <v>59</v>
      </c>
      <c r="H26" s="5">
        <v>6201825</v>
      </c>
      <c r="I26" s="4">
        <v>0.25</v>
      </c>
      <c r="J26" s="6" t="s">
        <v>113</v>
      </c>
      <c r="K26" s="3">
        <v>0</v>
      </c>
      <c r="L26" s="3">
        <v>0</v>
      </c>
      <c r="M26" s="6">
        <f t="shared" si="1"/>
        <v>0</v>
      </c>
      <c r="N26" s="63">
        <f t="shared" si="0"/>
        <v>0</v>
      </c>
    </row>
    <row r="27" spans="1:15" x14ac:dyDescent="0.25">
      <c r="A27" s="17"/>
      <c r="B27" s="3">
        <v>2018</v>
      </c>
      <c r="C27" s="3" t="s">
        <v>103</v>
      </c>
      <c r="D27" s="3">
        <v>75</v>
      </c>
      <c r="E27" s="3">
        <v>15</v>
      </c>
      <c r="F27" s="3">
        <v>90</v>
      </c>
      <c r="G27" s="3">
        <v>21</v>
      </c>
      <c r="H27" s="13">
        <v>2143400</v>
      </c>
      <c r="I27" s="3">
        <v>0.23</v>
      </c>
      <c r="J27" s="3"/>
      <c r="K27" s="3">
        <v>50</v>
      </c>
      <c r="L27" s="3">
        <v>50</v>
      </c>
      <c r="M27" s="6">
        <f t="shared" si="1"/>
        <v>100</v>
      </c>
      <c r="N27" s="63">
        <v>20</v>
      </c>
    </row>
    <row r="28" spans="1:15" x14ac:dyDescent="0.25">
      <c r="A28" s="17"/>
      <c r="B28" s="3">
        <v>2018</v>
      </c>
      <c r="C28" s="3" t="s">
        <v>94</v>
      </c>
      <c r="D28" s="3">
        <v>50</v>
      </c>
      <c r="E28" s="3">
        <v>50</v>
      </c>
      <c r="F28" s="3">
        <v>100</v>
      </c>
      <c r="G28" s="3">
        <v>15</v>
      </c>
      <c r="H28" s="13">
        <v>1889038</v>
      </c>
      <c r="I28" s="3">
        <v>0.15</v>
      </c>
      <c r="J28" s="6" t="s">
        <v>113</v>
      </c>
      <c r="K28" s="3">
        <v>0</v>
      </c>
      <c r="L28" s="3">
        <v>0</v>
      </c>
      <c r="M28" s="6">
        <f t="shared" si="1"/>
        <v>0</v>
      </c>
      <c r="N28" s="63">
        <f t="shared" si="0"/>
        <v>0</v>
      </c>
    </row>
    <row r="29" spans="1:15" x14ac:dyDescent="0.25">
      <c r="A29" s="17"/>
      <c r="B29" s="4">
        <v>2018</v>
      </c>
      <c r="C29" s="4" t="s">
        <v>55</v>
      </c>
      <c r="D29" s="4">
        <v>67</v>
      </c>
      <c r="E29" s="4">
        <v>67</v>
      </c>
      <c r="F29" s="4">
        <v>134</v>
      </c>
      <c r="G29" s="4">
        <v>17</v>
      </c>
      <c r="H29" s="5">
        <v>2026675</v>
      </c>
      <c r="I29" s="4">
        <v>0.13</v>
      </c>
      <c r="J29" s="6" t="s">
        <v>89</v>
      </c>
      <c r="K29" s="3">
        <v>0</v>
      </c>
      <c r="L29" s="3">
        <v>0</v>
      </c>
      <c r="M29" s="6">
        <f t="shared" si="1"/>
        <v>0</v>
      </c>
      <c r="N29" s="63">
        <f t="shared" si="0"/>
        <v>0</v>
      </c>
    </row>
    <row r="30" spans="1:15" x14ac:dyDescent="0.25">
      <c r="A30" s="17"/>
      <c r="B30" s="4">
        <v>2018</v>
      </c>
      <c r="C30" s="4" t="s">
        <v>27</v>
      </c>
      <c r="D30" s="4">
        <v>160</v>
      </c>
      <c r="E30" s="4">
        <v>160</v>
      </c>
      <c r="F30" s="4">
        <v>320</v>
      </c>
      <c r="G30" s="4">
        <v>38</v>
      </c>
      <c r="H30" s="5">
        <v>3576213</v>
      </c>
      <c r="I30" s="4">
        <v>0.12</v>
      </c>
      <c r="J30" s="6" t="s">
        <v>89</v>
      </c>
      <c r="K30" s="3">
        <v>50</v>
      </c>
      <c r="L30" s="3">
        <v>50</v>
      </c>
      <c r="M30" s="6">
        <f t="shared" si="1"/>
        <v>100</v>
      </c>
      <c r="N30" s="63">
        <v>100</v>
      </c>
      <c r="O30" t="s">
        <v>224</v>
      </c>
    </row>
    <row r="31" spans="1:15" x14ac:dyDescent="0.25">
      <c r="A31" s="17"/>
      <c r="B31" s="4">
        <v>2018</v>
      </c>
      <c r="C31" s="4" t="s">
        <v>48</v>
      </c>
      <c r="D31" s="4">
        <v>85</v>
      </c>
      <c r="E31" s="4">
        <v>85</v>
      </c>
      <c r="F31" s="4">
        <v>170</v>
      </c>
      <c r="G31" s="4">
        <v>15</v>
      </c>
      <c r="H31" s="5">
        <v>1923688</v>
      </c>
      <c r="I31" s="4">
        <v>0.09</v>
      </c>
      <c r="J31" s="6" t="s">
        <v>89</v>
      </c>
      <c r="K31" s="3">
        <v>0</v>
      </c>
      <c r="L31" s="3">
        <v>0</v>
      </c>
      <c r="M31" s="6">
        <f t="shared" si="1"/>
        <v>0</v>
      </c>
      <c r="N31" s="63">
        <f t="shared" si="0"/>
        <v>0</v>
      </c>
    </row>
    <row r="32" spans="1:15" x14ac:dyDescent="0.25">
      <c r="A32" s="17"/>
      <c r="B32" s="3">
        <v>2018</v>
      </c>
      <c r="C32" s="3" t="s">
        <v>104</v>
      </c>
      <c r="D32" s="3">
        <v>20</v>
      </c>
      <c r="E32" s="3">
        <v>20</v>
      </c>
      <c r="F32" s="3">
        <v>40</v>
      </c>
      <c r="G32" s="3">
        <v>1</v>
      </c>
      <c r="H32" s="13">
        <v>107888</v>
      </c>
      <c r="I32" s="3">
        <v>0.03</v>
      </c>
      <c r="J32" s="6" t="s">
        <v>89</v>
      </c>
      <c r="K32" s="3">
        <v>20</v>
      </c>
      <c r="L32" s="3">
        <v>20</v>
      </c>
      <c r="M32" s="6">
        <f t="shared" si="1"/>
        <v>40</v>
      </c>
      <c r="N32" s="63">
        <v>10</v>
      </c>
    </row>
    <row r="33" spans="1:15" x14ac:dyDescent="0.25">
      <c r="A33" s="17"/>
      <c r="B33" s="4">
        <v>2018</v>
      </c>
      <c r="C33" s="4" t="s">
        <v>59</v>
      </c>
      <c r="D33" s="4">
        <v>51</v>
      </c>
      <c r="E33" s="4">
        <v>51</v>
      </c>
      <c r="F33" s="4">
        <v>102</v>
      </c>
      <c r="G33" s="4">
        <v>2</v>
      </c>
      <c r="H33" s="5">
        <v>164675</v>
      </c>
      <c r="I33" s="4">
        <v>0.02</v>
      </c>
      <c r="J33" s="6" t="s">
        <v>113</v>
      </c>
      <c r="K33" s="3">
        <v>0</v>
      </c>
      <c r="L33" s="3">
        <v>0</v>
      </c>
      <c r="M33" s="6">
        <f t="shared" si="1"/>
        <v>0</v>
      </c>
      <c r="N33" s="63">
        <f t="shared" si="0"/>
        <v>0</v>
      </c>
    </row>
    <row r="34" spans="1:15" x14ac:dyDescent="0.25">
      <c r="A34" s="17"/>
      <c r="B34" s="3">
        <v>2018</v>
      </c>
      <c r="C34" s="3" t="s">
        <v>95</v>
      </c>
      <c r="D34" s="3">
        <v>50</v>
      </c>
      <c r="E34" s="3">
        <v>50</v>
      </c>
      <c r="F34" s="3">
        <v>100</v>
      </c>
      <c r="G34" s="3">
        <v>0</v>
      </c>
      <c r="H34" s="3">
        <v>0</v>
      </c>
      <c r="I34" s="3">
        <v>0</v>
      </c>
      <c r="J34" s="3" t="s">
        <v>112</v>
      </c>
      <c r="K34" s="3">
        <v>0</v>
      </c>
      <c r="L34" s="3">
        <v>0</v>
      </c>
      <c r="M34" s="6">
        <f t="shared" si="1"/>
        <v>0</v>
      </c>
      <c r="N34" s="63">
        <f t="shared" si="0"/>
        <v>0</v>
      </c>
    </row>
    <row r="35" spans="1:15" x14ac:dyDescent="0.25">
      <c r="A35" s="17"/>
      <c r="B35" s="3">
        <v>2018</v>
      </c>
      <c r="C35" s="3" t="s">
        <v>63</v>
      </c>
      <c r="D35" s="3">
        <v>50</v>
      </c>
      <c r="E35" s="3">
        <v>50</v>
      </c>
      <c r="F35" s="3">
        <v>100</v>
      </c>
      <c r="G35" s="3">
        <v>0</v>
      </c>
      <c r="H35" s="3">
        <v>0</v>
      </c>
      <c r="I35" s="3">
        <v>0</v>
      </c>
      <c r="J35" s="3" t="s">
        <v>112</v>
      </c>
      <c r="K35" s="3">
        <v>0</v>
      </c>
      <c r="L35" s="3">
        <v>0</v>
      </c>
      <c r="M35" s="6">
        <f t="shared" si="1"/>
        <v>0</v>
      </c>
      <c r="N35" s="63">
        <f t="shared" si="0"/>
        <v>0</v>
      </c>
    </row>
    <row r="36" spans="1:15" x14ac:dyDescent="0.25">
      <c r="A36" s="17"/>
      <c r="B36" s="3">
        <v>2018</v>
      </c>
      <c r="C36" s="3" t="s">
        <v>106</v>
      </c>
      <c r="D36" s="3">
        <v>100</v>
      </c>
      <c r="E36" s="3">
        <v>100</v>
      </c>
      <c r="F36" s="3">
        <v>200</v>
      </c>
      <c r="G36" s="3">
        <v>0</v>
      </c>
      <c r="H36" s="3">
        <v>0</v>
      </c>
      <c r="I36" s="3">
        <v>0</v>
      </c>
      <c r="J36" s="3" t="s">
        <v>112</v>
      </c>
      <c r="K36" s="3">
        <v>0</v>
      </c>
      <c r="L36" s="3">
        <v>0</v>
      </c>
      <c r="M36" s="6"/>
      <c r="N36" s="63">
        <f t="shared" si="0"/>
        <v>0</v>
      </c>
    </row>
    <row r="37" spans="1:15" x14ac:dyDescent="0.25">
      <c r="A37" s="17"/>
      <c r="B37" s="29">
        <v>2018</v>
      </c>
      <c r="C37" s="29" t="s">
        <v>123</v>
      </c>
      <c r="D37" s="29">
        <v>130</v>
      </c>
      <c r="E37" s="29">
        <v>128</v>
      </c>
      <c r="F37" s="29">
        <v>258</v>
      </c>
      <c r="G37" s="29">
        <v>140</v>
      </c>
      <c r="H37" s="40">
        <v>14489213</v>
      </c>
      <c r="I37" s="29">
        <v>0.54</v>
      </c>
      <c r="J37" s="29"/>
      <c r="K37" s="29">
        <v>50</v>
      </c>
      <c r="L37" s="29">
        <v>50</v>
      </c>
      <c r="M37" s="29">
        <f t="shared" si="1"/>
        <v>100</v>
      </c>
      <c r="N37" s="63">
        <f t="shared" si="0"/>
        <v>50</v>
      </c>
      <c r="O37" t="s">
        <v>124</v>
      </c>
    </row>
    <row r="38" spans="1:15" x14ac:dyDescent="0.25">
      <c r="A38" s="17"/>
      <c r="B38" s="3">
        <v>2018</v>
      </c>
      <c r="C38" s="3" t="s">
        <v>131</v>
      </c>
      <c r="D38" s="3">
        <v>60</v>
      </c>
      <c r="E38" s="3">
        <v>60</v>
      </c>
      <c r="F38" s="3">
        <v>120</v>
      </c>
      <c r="G38" s="3">
        <v>112</v>
      </c>
      <c r="H38" s="13">
        <v>11305088</v>
      </c>
      <c r="I38" s="3">
        <v>0.93</v>
      </c>
      <c r="J38" s="6"/>
      <c r="K38" s="3">
        <v>50</v>
      </c>
      <c r="L38" s="3">
        <v>50</v>
      </c>
      <c r="M38" s="6">
        <f t="shared" si="1"/>
        <v>100</v>
      </c>
      <c r="N38" s="63">
        <f t="shared" si="0"/>
        <v>50</v>
      </c>
      <c r="O38" t="s">
        <v>132</v>
      </c>
    </row>
    <row r="39" spans="1:15" x14ac:dyDescent="0.25">
      <c r="A39" s="17"/>
      <c r="B39" s="3">
        <v>2018</v>
      </c>
      <c r="C39" s="3" t="s">
        <v>143</v>
      </c>
      <c r="D39" s="3">
        <v>25</v>
      </c>
      <c r="E39" s="3">
        <v>25</v>
      </c>
      <c r="F39" s="3">
        <v>50</v>
      </c>
      <c r="G39" s="3">
        <v>53</v>
      </c>
      <c r="H39" s="13">
        <v>5532625</v>
      </c>
      <c r="I39" s="3">
        <v>1.06</v>
      </c>
      <c r="J39" s="6"/>
      <c r="K39" s="3">
        <v>25</v>
      </c>
      <c r="L39" s="3">
        <v>25</v>
      </c>
      <c r="M39" s="6">
        <f t="shared" si="1"/>
        <v>50</v>
      </c>
      <c r="N39" s="63">
        <f t="shared" si="0"/>
        <v>25</v>
      </c>
    </row>
    <row r="40" spans="1:15" x14ac:dyDescent="0.25">
      <c r="A40" s="17"/>
      <c r="B40" s="3"/>
      <c r="C40" s="3"/>
      <c r="D40" s="3"/>
      <c r="E40" s="3"/>
      <c r="F40" s="3"/>
      <c r="G40" s="3"/>
      <c r="H40" s="13"/>
      <c r="I40" s="3"/>
      <c r="J40" s="6"/>
      <c r="K40" s="3"/>
      <c r="L40" s="3"/>
      <c r="M40" s="6"/>
      <c r="N40" s="63">
        <f t="shared" si="0"/>
        <v>0</v>
      </c>
    </row>
    <row r="41" spans="1:15" x14ac:dyDescent="0.25">
      <c r="A41" s="17"/>
      <c r="B41" s="3"/>
      <c r="C41" s="3"/>
      <c r="D41" s="3"/>
      <c r="E41" s="3"/>
      <c r="F41" s="3"/>
      <c r="G41" s="3"/>
      <c r="H41" s="13"/>
      <c r="I41" s="3"/>
      <c r="J41" s="6"/>
      <c r="K41" s="3"/>
      <c r="L41" s="3"/>
      <c r="M41" s="6"/>
      <c r="N41" s="63">
        <f t="shared" si="0"/>
        <v>0</v>
      </c>
    </row>
    <row r="42" spans="1:15" x14ac:dyDescent="0.25">
      <c r="A42" s="17"/>
      <c r="B42" s="3"/>
      <c r="C42" s="3"/>
      <c r="D42" s="3"/>
      <c r="E42" s="3"/>
      <c r="F42" s="3"/>
      <c r="G42" s="3"/>
      <c r="H42" s="3"/>
      <c r="I42" s="3"/>
      <c r="J42" s="6"/>
      <c r="K42" s="3"/>
      <c r="L42" s="3"/>
      <c r="M42" s="6">
        <f t="shared" si="1"/>
        <v>0</v>
      </c>
      <c r="N42" s="63">
        <f t="shared" si="0"/>
        <v>0</v>
      </c>
    </row>
    <row r="43" spans="1:15" ht="17.25" customHeight="1" x14ac:dyDescent="0.25">
      <c r="A43" s="17"/>
      <c r="B43" s="3"/>
      <c r="C43" s="4" t="s">
        <v>110</v>
      </c>
      <c r="D43" s="4"/>
      <c r="E43" s="4"/>
      <c r="F43" s="4"/>
      <c r="G43" s="4"/>
      <c r="H43" s="5"/>
      <c r="I43" s="4"/>
      <c r="J43" s="4" t="s">
        <v>110</v>
      </c>
      <c r="K43" s="3">
        <v>500</v>
      </c>
      <c r="L43" s="3">
        <v>500</v>
      </c>
      <c r="M43" s="6">
        <f t="shared" si="1"/>
        <v>1000</v>
      </c>
      <c r="N43" s="63">
        <v>455</v>
      </c>
    </row>
    <row r="44" spans="1:15" x14ac:dyDescent="0.25">
      <c r="N44" s="63"/>
    </row>
    <row r="45" spans="1:15" ht="15.75" thickBot="1" x14ac:dyDescent="0.3">
      <c r="N45" s="63"/>
    </row>
    <row r="46" spans="1:15" ht="19.5" thickBot="1" x14ac:dyDescent="0.35">
      <c r="J46" s="9" t="s">
        <v>75</v>
      </c>
      <c r="K46" s="3">
        <f>SUM(K2:K45)</f>
        <v>2745</v>
      </c>
      <c r="L46" s="3">
        <f>SUM(L2:L45)</f>
        <v>2745</v>
      </c>
      <c r="M46" s="64">
        <f>SUM(M2:M45)</f>
        <v>5490</v>
      </c>
      <c r="N46" s="65">
        <f>SUM(N2:N43)</f>
        <v>3000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22" workbookViewId="0">
      <selection activeCell="N35" sqref="N35"/>
    </sheetView>
  </sheetViews>
  <sheetFormatPr defaultRowHeight="15" x14ac:dyDescent="0.25"/>
  <cols>
    <col min="1" max="1" width="3.85546875" bestFit="1" customWidth="1"/>
    <col min="3" max="3" width="30.140625" customWidth="1"/>
    <col min="5" max="5" width="11.5703125" bestFit="1" customWidth="1"/>
    <col min="6" max="6" width="11" customWidth="1"/>
    <col min="7" max="7" width="14.140625" bestFit="1" customWidth="1"/>
    <col min="8" max="8" width="15.42578125" bestFit="1" customWidth="1"/>
    <col min="9" max="9" width="11.5703125" bestFit="1" customWidth="1"/>
    <col min="10" max="10" width="53.42578125" hidden="1" customWidth="1"/>
    <col min="11" max="11" width="8" bestFit="1" customWidth="1"/>
    <col min="12" max="12" width="11.5703125" bestFit="1" customWidth="1"/>
  </cols>
  <sheetData>
    <row r="1" spans="1:16" x14ac:dyDescent="0.25">
      <c r="A1" s="32" t="s">
        <v>68</v>
      </c>
      <c r="B1" s="32" t="s">
        <v>69</v>
      </c>
      <c r="C1" s="32" t="s">
        <v>70</v>
      </c>
      <c r="D1" s="32" t="s">
        <v>71</v>
      </c>
      <c r="E1" s="32" t="s">
        <v>72</v>
      </c>
      <c r="F1" s="32" t="s">
        <v>75</v>
      </c>
      <c r="G1" s="32" t="s">
        <v>73</v>
      </c>
      <c r="H1" s="32" t="s">
        <v>74</v>
      </c>
      <c r="I1" s="32" t="s">
        <v>76</v>
      </c>
      <c r="J1" s="16" t="s">
        <v>83</v>
      </c>
      <c r="K1" s="16" t="s">
        <v>81</v>
      </c>
      <c r="L1" s="16" t="s">
        <v>82</v>
      </c>
      <c r="M1" s="14" t="s">
        <v>75</v>
      </c>
      <c r="N1" s="14" t="s">
        <v>219</v>
      </c>
    </row>
    <row r="2" spans="1:16" x14ac:dyDescent="0.25">
      <c r="A2" s="26">
        <v>1</v>
      </c>
      <c r="B2" s="27">
        <v>2018</v>
      </c>
      <c r="C2" s="27" t="s">
        <v>2</v>
      </c>
      <c r="D2" s="28">
        <v>1060</v>
      </c>
      <c r="E2" s="28">
        <v>1020</v>
      </c>
      <c r="F2" s="28">
        <v>2080</v>
      </c>
      <c r="G2" s="28">
        <v>1109</v>
      </c>
      <c r="H2" s="28">
        <v>116551925</v>
      </c>
      <c r="I2" s="27">
        <v>0.53</v>
      </c>
      <c r="J2" s="29" t="s">
        <v>91</v>
      </c>
      <c r="K2" s="29">
        <v>200</v>
      </c>
      <c r="L2" s="29">
        <v>200</v>
      </c>
      <c r="M2" s="29">
        <f>K2+L2</f>
        <v>400</v>
      </c>
      <c r="N2" s="63">
        <v>300</v>
      </c>
    </row>
    <row r="3" spans="1:16" x14ac:dyDescent="0.25">
      <c r="A3" s="1">
        <v>2</v>
      </c>
      <c r="B3" s="4">
        <v>2018</v>
      </c>
      <c r="C3" s="4" t="s">
        <v>1</v>
      </c>
      <c r="D3" s="5">
        <v>1154</v>
      </c>
      <c r="E3" s="5">
        <v>1115</v>
      </c>
      <c r="F3" s="5">
        <v>2269</v>
      </c>
      <c r="G3" s="5">
        <v>2486</v>
      </c>
      <c r="H3" s="5">
        <v>261829488</v>
      </c>
      <c r="I3" s="4">
        <v>1.1000000000000001</v>
      </c>
      <c r="J3" s="6"/>
      <c r="K3" s="6">
        <v>300</v>
      </c>
      <c r="L3" s="6">
        <v>300</v>
      </c>
      <c r="M3" s="3">
        <f t="shared" ref="M3:M32" si="0">K3+L3</f>
        <v>600</v>
      </c>
      <c r="N3" s="63">
        <v>400</v>
      </c>
    </row>
    <row r="4" spans="1:16" s="61" customFormat="1" x14ac:dyDescent="0.25">
      <c r="A4" s="57">
        <v>3</v>
      </c>
      <c r="B4" s="58">
        <v>2018</v>
      </c>
      <c r="C4" s="58" t="s">
        <v>217</v>
      </c>
      <c r="D4" s="59">
        <v>1132</v>
      </c>
      <c r="E4" s="59">
        <v>1132</v>
      </c>
      <c r="F4" s="59">
        <v>2264</v>
      </c>
      <c r="G4" s="59">
        <v>1669</v>
      </c>
      <c r="H4" s="59">
        <v>171821213</v>
      </c>
      <c r="I4" s="58">
        <v>0.74</v>
      </c>
      <c r="J4" s="60" t="s">
        <v>218</v>
      </c>
      <c r="K4" s="60">
        <v>500</v>
      </c>
      <c r="L4" s="60">
        <v>500</v>
      </c>
      <c r="M4" s="60">
        <f t="shared" si="0"/>
        <v>1000</v>
      </c>
      <c r="N4" s="63">
        <v>400</v>
      </c>
    </row>
    <row r="5" spans="1:16" x14ac:dyDescent="0.25">
      <c r="A5" s="1">
        <v>4</v>
      </c>
      <c r="B5" s="4">
        <v>2018</v>
      </c>
      <c r="C5" s="4" t="s">
        <v>5</v>
      </c>
      <c r="D5" s="4">
        <v>501</v>
      </c>
      <c r="E5" s="4">
        <v>501</v>
      </c>
      <c r="F5" s="5">
        <v>1002</v>
      </c>
      <c r="G5" s="4">
        <v>531</v>
      </c>
      <c r="H5" s="5">
        <v>55976200</v>
      </c>
      <c r="I5" s="4">
        <v>0.53</v>
      </c>
      <c r="J5" s="6"/>
      <c r="K5" s="6">
        <v>150</v>
      </c>
      <c r="L5" s="6">
        <v>150</v>
      </c>
      <c r="M5" s="3">
        <f t="shared" si="0"/>
        <v>300</v>
      </c>
      <c r="N5" s="63">
        <v>150</v>
      </c>
    </row>
    <row r="6" spans="1:16" x14ac:dyDescent="0.25">
      <c r="A6" s="1">
        <v>5</v>
      </c>
      <c r="B6" s="4">
        <v>2018</v>
      </c>
      <c r="C6" s="4" t="s">
        <v>13</v>
      </c>
      <c r="D6" s="4">
        <v>300</v>
      </c>
      <c r="E6" s="4">
        <v>300</v>
      </c>
      <c r="F6" s="4">
        <v>600</v>
      </c>
      <c r="G6" s="4">
        <v>345</v>
      </c>
      <c r="H6" s="5">
        <v>36088063</v>
      </c>
      <c r="I6" s="4">
        <v>0.57999999999999996</v>
      </c>
      <c r="J6" s="6"/>
      <c r="K6" s="6">
        <v>150</v>
      </c>
      <c r="L6" s="6">
        <v>150</v>
      </c>
      <c r="M6" s="3">
        <f t="shared" si="0"/>
        <v>300</v>
      </c>
      <c r="N6" s="63">
        <f t="shared" ref="N6:N31" si="1">K6</f>
        <v>150</v>
      </c>
    </row>
    <row r="7" spans="1:16" x14ac:dyDescent="0.25">
      <c r="A7" s="1">
        <v>6</v>
      </c>
      <c r="B7" s="4">
        <v>2018</v>
      </c>
      <c r="C7" s="4" t="s">
        <v>16</v>
      </c>
      <c r="D7" s="4">
        <v>300</v>
      </c>
      <c r="E7" s="4">
        <v>240</v>
      </c>
      <c r="F7" s="5">
        <v>540</v>
      </c>
      <c r="G7" s="5">
        <v>186</v>
      </c>
      <c r="H7" s="5">
        <v>18271488</v>
      </c>
      <c r="I7" s="4">
        <v>0.34</v>
      </c>
      <c r="J7" s="6" t="s">
        <v>91</v>
      </c>
      <c r="K7" s="6">
        <v>50</v>
      </c>
      <c r="L7" s="6">
        <v>50</v>
      </c>
      <c r="M7" s="3">
        <f t="shared" si="0"/>
        <v>100</v>
      </c>
      <c r="N7" s="63">
        <f t="shared" si="1"/>
        <v>50</v>
      </c>
    </row>
    <row r="8" spans="1:16" x14ac:dyDescent="0.25">
      <c r="A8" s="1">
        <v>7</v>
      </c>
      <c r="B8" s="4">
        <v>2018</v>
      </c>
      <c r="C8" s="4" t="s">
        <v>17</v>
      </c>
      <c r="D8" s="4">
        <v>260</v>
      </c>
      <c r="E8" s="4">
        <v>260</v>
      </c>
      <c r="F8" s="4">
        <v>520</v>
      </c>
      <c r="G8" s="4">
        <v>178</v>
      </c>
      <c r="H8" s="5">
        <v>17747363</v>
      </c>
      <c r="I8" s="4">
        <v>0.34</v>
      </c>
      <c r="J8" s="6"/>
      <c r="K8" s="6">
        <v>100</v>
      </c>
      <c r="L8" s="6">
        <v>100</v>
      </c>
      <c r="M8" s="3">
        <f t="shared" si="0"/>
        <v>200</v>
      </c>
      <c r="N8" s="63">
        <v>50</v>
      </c>
      <c r="P8" t="s">
        <v>210</v>
      </c>
    </row>
    <row r="9" spans="1:16" x14ac:dyDescent="0.25">
      <c r="A9" s="1">
        <v>8</v>
      </c>
      <c r="B9" s="4">
        <v>2018</v>
      </c>
      <c r="C9" s="4" t="s">
        <v>26</v>
      </c>
      <c r="D9" s="4">
        <v>227</v>
      </c>
      <c r="E9" s="4">
        <v>217</v>
      </c>
      <c r="F9" s="4">
        <v>444</v>
      </c>
      <c r="G9" s="4">
        <v>206</v>
      </c>
      <c r="H9" s="5">
        <v>25913100</v>
      </c>
      <c r="I9" s="4">
        <v>0.46</v>
      </c>
      <c r="J9" s="6"/>
      <c r="K9" s="6">
        <v>100</v>
      </c>
      <c r="L9" s="6">
        <v>100</v>
      </c>
      <c r="M9" s="3">
        <f t="shared" si="0"/>
        <v>200</v>
      </c>
      <c r="N9" s="63">
        <v>70</v>
      </c>
      <c r="P9" t="s">
        <v>210</v>
      </c>
    </row>
    <row r="10" spans="1:16" x14ac:dyDescent="0.25">
      <c r="A10" s="1">
        <v>9</v>
      </c>
      <c r="B10" s="27">
        <v>2018</v>
      </c>
      <c r="C10" s="27" t="s">
        <v>21</v>
      </c>
      <c r="D10" s="27">
        <v>220</v>
      </c>
      <c r="E10" s="27">
        <v>215</v>
      </c>
      <c r="F10" s="27">
        <v>435</v>
      </c>
      <c r="G10" s="27">
        <v>759</v>
      </c>
      <c r="H10" s="28">
        <v>77600513</v>
      </c>
      <c r="I10" s="27">
        <v>1.74</v>
      </c>
      <c r="J10" s="29"/>
      <c r="K10" s="29">
        <v>100</v>
      </c>
      <c r="L10" s="29">
        <v>100</v>
      </c>
      <c r="M10" s="29">
        <f t="shared" si="0"/>
        <v>200</v>
      </c>
      <c r="N10" s="63">
        <f t="shared" si="1"/>
        <v>100</v>
      </c>
    </row>
    <row r="11" spans="1:16" x14ac:dyDescent="0.25">
      <c r="A11" s="1">
        <v>10</v>
      </c>
      <c r="B11" s="4">
        <v>2018</v>
      </c>
      <c r="C11" s="4" t="s">
        <v>31</v>
      </c>
      <c r="D11" s="4">
        <v>160</v>
      </c>
      <c r="E11" s="4">
        <v>210</v>
      </c>
      <c r="F11" s="4">
        <v>370</v>
      </c>
      <c r="G11" s="4">
        <v>205</v>
      </c>
      <c r="H11" s="5">
        <v>22020950</v>
      </c>
      <c r="I11" s="4">
        <v>0.55000000000000004</v>
      </c>
      <c r="J11" s="6"/>
      <c r="K11" s="6">
        <v>100</v>
      </c>
      <c r="L11" s="6">
        <v>100</v>
      </c>
      <c r="M11" s="3">
        <f t="shared" si="0"/>
        <v>200</v>
      </c>
      <c r="N11" s="63">
        <f t="shared" si="1"/>
        <v>100</v>
      </c>
    </row>
    <row r="12" spans="1:16" x14ac:dyDescent="0.25">
      <c r="A12" s="1">
        <v>11</v>
      </c>
      <c r="B12" s="4">
        <v>2018</v>
      </c>
      <c r="C12" s="4" t="s">
        <v>41</v>
      </c>
      <c r="D12" s="4">
        <v>150</v>
      </c>
      <c r="E12" s="4">
        <v>150</v>
      </c>
      <c r="F12" s="4">
        <v>300</v>
      </c>
      <c r="G12" s="4">
        <v>188</v>
      </c>
      <c r="H12" s="5">
        <v>18799813</v>
      </c>
      <c r="I12" s="4">
        <v>0.63</v>
      </c>
      <c r="J12" s="6"/>
      <c r="K12" s="6">
        <v>50</v>
      </c>
      <c r="L12" s="6">
        <v>50</v>
      </c>
      <c r="M12" s="3">
        <f t="shared" si="0"/>
        <v>100</v>
      </c>
      <c r="N12" s="63">
        <f t="shared" si="1"/>
        <v>50</v>
      </c>
    </row>
    <row r="13" spans="1:16" x14ac:dyDescent="0.25">
      <c r="A13" s="1">
        <v>12</v>
      </c>
      <c r="B13" s="4">
        <v>2018</v>
      </c>
      <c r="C13" s="4" t="s">
        <v>43</v>
      </c>
      <c r="D13" s="4">
        <v>150</v>
      </c>
      <c r="E13" s="4">
        <v>150</v>
      </c>
      <c r="F13" s="4">
        <v>300</v>
      </c>
      <c r="G13" s="4">
        <v>151</v>
      </c>
      <c r="H13" s="5">
        <v>17210025</v>
      </c>
      <c r="I13" s="4">
        <v>0.5</v>
      </c>
      <c r="J13" s="6"/>
      <c r="K13" s="6">
        <v>100</v>
      </c>
      <c r="L13" s="6">
        <v>100</v>
      </c>
      <c r="M13" s="3">
        <f t="shared" si="0"/>
        <v>200</v>
      </c>
      <c r="N13" s="63">
        <v>50</v>
      </c>
    </row>
    <row r="14" spans="1:16" x14ac:dyDescent="0.25">
      <c r="A14" s="1">
        <v>13</v>
      </c>
      <c r="B14" s="4">
        <v>2018</v>
      </c>
      <c r="C14" s="4" t="s">
        <v>29</v>
      </c>
      <c r="D14" s="5">
        <v>150</v>
      </c>
      <c r="E14" s="5">
        <v>150</v>
      </c>
      <c r="F14" s="5">
        <v>300</v>
      </c>
      <c r="G14" s="5">
        <v>96</v>
      </c>
      <c r="H14" s="5">
        <v>9802100</v>
      </c>
      <c r="I14" s="4">
        <v>0.32</v>
      </c>
      <c r="J14" s="6"/>
      <c r="K14" s="6">
        <v>50</v>
      </c>
      <c r="L14" s="6">
        <v>50</v>
      </c>
      <c r="M14" s="3">
        <f t="shared" si="0"/>
        <v>100</v>
      </c>
      <c r="N14" s="63">
        <f t="shared" si="1"/>
        <v>50</v>
      </c>
    </row>
    <row r="15" spans="1:16" x14ac:dyDescent="0.25">
      <c r="A15" s="1">
        <v>14</v>
      </c>
      <c r="B15" s="4">
        <v>2018</v>
      </c>
      <c r="C15" s="4" t="s">
        <v>45</v>
      </c>
      <c r="D15" s="4">
        <v>145</v>
      </c>
      <c r="E15" s="4">
        <v>145</v>
      </c>
      <c r="F15" s="5">
        <v>290</v>
      </c>
      <c r="G15" s="5">
        <v>137</v>
      </c>
      <c r="H15" s="5">
        <v>13870063</v>
      </c>
      <c r="I15" s="4">
        <v>0.47</v>
      </c>
      <c r="J15" s="6" t="s">
        <v>91</v>
      </c>
      <c r="K15" s="6">
        <v>50</v>
      </c>
      <c r="L15" s="6">
        <v>50</v>
      </c>
      <c r="M15" s="3">
        <f t="shared" si="0"/>
        <v>100</v>
      </c>
      <c r="N15" s="63">
        <f t="shared" si="1"/>
        <v>50</v>
      </c>
    </row>
    <row r="16" spans="1:16" x14ac:dyDescent="0.25">
      <c r="A16" s="1">
        <v>15</v>
      </c>
      <c r="B16" s="4">
        <v>2018</v>
      </c>
      <c r="C16" s="4" t="s">
        <v>88</v>
      </c>
      <c r="D16" s="4">
        <v>120</v>
      </c>
      <c r="E16" s="4">
        <v>120</v>
      </c>
      <c r="F16" s="4">
        <v>240</v>
      </c>
      <c r="G16" s="4">
        <v>197</v>
      </c>
      <c r="H16" s="5">
        <v>21181738</v>
      </c>
      <c r="I16" s="4">
        <v>0.82</v>
      </c>
      <c r="J16" s="6"/>
      <c r="K16" s="6">
        <v>100</v>
      </c>
      <c r="L16" s="6">
        <v>100</v>
      </c>
      <c r="M16" s="3">
        <f t="shared" si="0"/>
        <v>200</v>
      </c>
      <c r="N16" s="63">
        <f t="shared" si="1"/>
        <v>100</v>
      </c>
    </row>
    <row r="17" spans="1:15" x14ac:dyDescent="0.25">
      <c r="A17" s="1">
        <v>16</v>
      </c>
      <c r="B17" s="4">
        <v>2018</v>
      </c>
      <c r="C17" s="4" t="s">
        <v>32</v>
      </c>
      <c r="D17" s="4">
        <v>110</v>
      </c>
      <c r="E17" s="4">
        <v>130</v>
      </c>
      <c r="F17" s="4">
        <v>240</v>
      </c>
      <c r="G17" s="4">
        <v>199</v>
      </c>
      <c r="H17" s="5">
        <v>19936788</v>
      </c>
      <c r="I17" s="4">
        <v>0.83</v>
      </c>
      <c r="J17" s="6"/>
      <c r="K17" s="6">
        <v>100</v>
      </c>
      <c r="L17" s="6">
        <v>100</v>
      </c>
      <c r="M17" s="3">
        <f t="shared" si="0"/>
        <v>200</v>
      </c>
      <c r="N17" s="63">
        <f t="shared" si="1"/>
        <v>100</v>
      </c>
    </row>
    <row r="18" spans="1:15" x14ac:dyDescent="0.25">
      <c r="A18" s="1">
        <v>17</v>
      </c>
      <c r="B18" s="4">
        <v>2018</v>
      </c>
      <c r="C18" s="4" t="s">
        <v>40</v>
      </c>
      <c r="D18" s="4">
        <v>100</v>
      </c>
      <c r="E18" s="4">
        <v>100</v>
      </c>
      <c r="F18" s="4">
        <v>200</v>
      </c>
      <c r="G18" s="4">
        <v>148</v>
      </c>
      <c r="H18" s="5">
        <v>14728700</v>
      </c>
      <c r="I18" s="4">
        <v>0.74</v>
      </c>
      <c r="J18" s="6"/>
      <c r="K18" s="6">
        <v>100</v>
      </c>
      <c r="L18" s="6">
        <v>100</v>
      </c>
      <c r="M18" s="3">
        <f t="shared" si="0"/>
        <v>200</v>
      </c>
      <c r="N18" s="63">
        <v>50</v>
      </c>
    </row>
    <row r="19" spans="1:15" x14ac:dyDescent="0.25">
      <c r="A19" s="1">
        <v>18</v>
      </c>
      <c r="B19" s="4">
        <v>2018</v>
      </c>
      <c r="C19" s="4" t="s">
        <v>64</v>
      </c>
      <c r="D19" s="4">
        <v>85</v>
      </c>
      <c r="E19" s="4">
        <v>85</v>
      </c>
      <c r="F19" s="4">
        <v>170</v>
      </c>
      <c r="G19" s="4">
        <v>152</v>
      </c>
      <c r="H19" s="5">
        <v>15277413</v>
      </c>
      <c r="I19" s="4">
        <v>0.89</v>
      </c>
      <c r="J19" s="6"/>
      <c r="K19" s="6">
        <v>100</v>
      </c>
      <c r="L19" s="6">
        <v>100</v>
      </c>
      <c r="M19" s="3">
        <f t="shared" si="0"/>
        <v>200</v>
      </c>
      <c r="N19" s="63">
        <v>50</v>
      </c>
    </row>
    <row r="20" spans="1:15" x14ac:dyDescent="0.25">
      <c r="A20" s="1">
        <v>19</v>
      </c>
      <c r="B20" s="4">
        <v>2018</v>
      </c>
      <c r="C20" s="4" t="s">
        <v>52</v>
      </c>
      <c r="D20" s="4">
        <v>76</v>
      </c>
      <c r="E20" s="4">
        <v>76</v>
      </c>
      <c r="F20" s="4">
        <v>152</v>
      </c>
      <c r="G20" s="4">
        <v>113</v>
      </c>
      <c r="H20" s="5">
        <v>12065550</v>
      </c>
      <c r="I20" s="4">
        <v>0.74</v>
      </c>
      <c r="J20" s="6" t="s">
        <v>91</v>
      </c>
      <c r="K20" s="6">
        <v>50</v>
      </c>
      <c r="L20" s="6">
        <v>50</v>
      </c>
      <c r="M20" s="3">
        <f t="shared" si="0"/>
        <v>100</v>
      </c>
      <c r="N20" s="63">
        <f t="shared" si="1"/>
        <v>50</v>
      </c>
    </row>
    <row r="21" spans="1:15" x14ac:dyDescent="0.25">
      <c r="A21" s="1">
        <v>20</v>
      </c>
      <c r="B21" s="4">
        <v>2018</v>
      </c>
      <c r="C21" s="4" t="s">
        <v>67</v>
      </c>
      <c r="D21" s="4">
        <v>65</v>
      </c>
      <c r="E21" s="4">
        <v>63</v>
      </c>
      <c r="F21" s="4">
        <v>128</v>
      </c>
      <c r="G21" s="4">
        <v>128</v>
      </c>
      <c r="H21" s="5">
        <v>12723900</v>
      </c>
      <c r="I21" s="4">
        <v>1</v>
      </c>
      <c r="J21" s="6"/>
      <c r="K21" s="6">
        <v>50</v>
      </c>
      <c r="L21" s="6">
        <v>50</v>
      </c>
      <c r="M21" s="3">
        <f t="shared" si="0"/>
        <v>100</v>
      </c>
      <c r="N21" s="63">
        <f t="shared" si="1"/>
        <v>50</v>
      </c>
    </row>
    <row r="22" spans="1:15" x14ac:dyDescent="0.25">
      <c r="A22" s="1">
        <v>21</v>
      </c>
      <c r="B22" s="4">
        <v>2018</v>
      </c>
      <c r="C22" s="4" t="s">
        <v>49</v>
      </c>
      <c r="D22" s="4">
        <v>55</v>
      </c>
      <c r="E22" s="4">
        <v>115</v>
      </c>
      <c r="F22" s="4">
        <v>170</v>
      </c>
      <c r="G22" s="4">
        <v>284</v>
      </c>
      <c r="H22" s="5">
        <v>31802925</v>
      </c>
      <c r="I22" s="4">
        <v>1.67</v>
      </c>
      <c r="J22" s="6" t="s">
        <v>91</v>
      </c>
      <c r="K22" s="6">
        <v>50</v>
      </c>
      <c r="L22" s="6">
        <v>50</v>
      </c>
      <c r="M22" s="3">
        <f t="shared" si="0"/>
        <v>100</v>
      </c>
      <c r="N22" s="63">
        <f t="shared" si="1"/>
        <v>50</v>
      </c>
    </row>
    <row r="23" spans="1:15" x14ac:dyDescent="0.25">
      <c r="A23" s="1">
        <v>22</v>
      </c>
      <c r="B23" s="4">
        <v>2018</v>
      </c>
      <c r="C23" s="4" t="s">
        <v>93</v>
      </c>
      <c r="D23" s="4">
        <v>51</v>
      </c>
      <c r="E23" s="4">
        <v>50</v>
      </c>
      <c r="F23" s="4">
        <v>101</v>
      </c>
      <c r="G23" s="4">
        <v>9</v>
      </c>
      <c r="H23" s="5">
        <v>915075</v>
      </c>
      <c r="I23" s="4">
        <v>0.09</v>
      </c>
      <c r="J23" s="6" t="s">
        <v>209</v>
      </c>
      <c r="K23" s="6">
        <v>50</v>
      </c>
      <c r="L23" s="6">
        <v>50</v>
      </c>
      <c r="M23" s="3">
        <f t="shared" si="0"/>
        <v>100</v>
      </c>
      <c r="N23" s="63">
        <v>20</v>
      </c>
    </row>
    <row r="24" spans="1:15" x14ac:dyDescent="0.25">
      <c r="A24" s="1">
        <v>23</v>
      </c>
      <c r="B24" s="4">
        <v>2018</v>
      </c>
      <c r="C24" s="4" t="s">
        <v>50</v>
      </c>
      <c r="D24" s="4">
        <v>50</v>
      </c>
      <c r="E24" s="4">
        <v>110</v>
      </c>
      <c r="F24" s="4">
        <v>160</v>
      </c>
      <c r="G24" s="4">
        <v>252</v>
      </c>
      <c r="H24" s="5">
        <v>25926513</v>
      </c>
      <c r="I24" s="4">
        <v>1.58</v>
      </c>
      <c r="J24" s="6"/>
      <c r="K24" s="6">
        <v>50</v>
      </c>
      <c r="L24" s="6">
        <v>50</v>
      </c>
      <c r="M24" s="3">
        <f t="shared" si="0"/>
        <v>100</v>
      </c>
      <c r="N24" s="63">
        <f t="shared" si="1"/>
        <v>50</v>
      </c>
    </row>
    <row r="25" spans="1:15" x14ac:dyDescent="0.25">
      <c r="A25" s="1">
        <v>24</v>
      </c>
      <c r="B25" s="4">
        <v>2018</v>
      </c>
      <c r="C25" s="4" t="s">
        <v>97</v>
      </c>
      <c r="D25" s="4">
        <v>62</v>
      </c>
      <c r="E25" s="4">
        <v>69</v>
      </c>
      <c r="F25" s="4">
        <v>131</v>
      </c>
      <c r="G25" s="4">
        <v>40</v>
      </c>
      <c r="H25" s="5">
        <v>4085988</v>
      </c>
      <c r="I25" s="4">
        <v>0.31</v>
      </c>
      <c r="J25" s="6"/>
      <c r="K25" s="6">
        <v>30</v>
      </c>
      <c r="L25" s="6">
        <v>30</v>
      </c>
      <c r="M25" s="3">
        <f t="shared" si="0"/>
        <v>60</v>
      </c>
      <c r="N25" s="63">
        <f t="shared" si="1"/>
        <v>30</v>
      </c>
    </row>
    <row r="26" spans="1:15" x14ac:dyDescent="0.25">
      <c r="A26" s="1">
        <v>25</v>
      </c>
      <c r="B26" s="4">
        <v>2018</v>
      </c>
      <c r="C26" s="4" t="s">
        <v>98</v>
      </c>
      <c r="D26" s="4">
        <v>35</v>
      </c>
      <c r="E26" s="4">
        <v>0</v>
      </c>
      <c r="F26" s="4">
        <v>35</v>
      </c>
      <c r="G26" s="4">
        <v>49</v>
      </c>
      <c r="H26" s="5">
        <v>4487875</v>
      </c>
      <c r="I26" s="4">
        <v>1.4</v>
      </c>
      <c r="J26" s="6"/>
      <c r="K26" s="6">
        <v>50</v>
      </c>
      <c r="L26" s="6">
        <v>50</v>
      </c>
      <c r="M26" s="3">
        <f t="shared" si="0"/>
        <v>100</v>
      </c>
      <c r="N26" s="63">
        <v>30</v>
      </c>
    </row>
    <row r="27" spans="1:15" x14ac:dyDescent="0.25">
      <c r="A27" s="1">
        <v>26</v>
      </c>
      <c r="B27" s="4">
        <v>2018</v>
      </c>
      <c r="C27" s="4" t="s">
        <v>100</v>
      </c>
      <c r="D27" s="4">
        <v>27</v>
      </c>
      <c r="E27" s="4">
        <v>27</v>
      </c>
      <c r="F27" s="4">
        <v>54</v>
      </c>
      <c r="G27" s="4">
        <v>52</v>
      </c>
      <c r="H27" s="5">
        <v>5319213</v>
      </c>
      <c r="I27" s="4">
        <v>0.96</v>
      </c>
      <c r="J27" s="6"/>
      <c r="K27" s="6">
        <v>50</v>
      </c>
      <c r="L27" s="6">
        <v>50</v>
      </c>
      <c r="M27" s="3">
        <f t="shared" si="0"/>
        <v>100</v>
      </c>
      <c r="N27" s="63">
        <f t="shared" si="1"/>
        <v>50</v>
      </c>
    </row>
    <row r="28" spans="1:15" x14ac:dyDescent="0.25">
      <c r="A28" s="1">
        <v>27</v>
      </c>
      <c r="B28" s="4">
        <v>2018</v>
      </c>
      <c r="C28" s="4" t="s">
        <v>107</v>
      </c>
      <c r="D28" s="4">
        <v>0</v>
      </c>
      <c r="E28" s="4">
        <v>0</v>
      </c>
      <c r="F28" s="4">
        <v>0</v>
      </c>
      <c r="G28" s="4">
        <v>0</v>
      </c>
      <c r="H28" s="5">
        <v>0</v>
      </c>
      <c r="I28" s="4">
        <v>0</v>
      </c>
      <c r="J28" s="6" t="s">
        <v>111</v>
      </c>
      <c r="K28" s="6">
        <v>100</v>
      </c>
      <c r="L28" s="6">
        <v>100</v>
      </c>
      <c r="M28" s="3">
        <f t="shared" si="0"/>
        <v>200</v>
      </c>
      <c r="N28" s="63">
        <v>100</v>
      </c>
      <c r="O28" t="s">
        <v>224</v>
      </c>
    </row>
    <row r="29" spans="1:15" x14ac:dyDescent="0.25">
      <c r="A29" s="1">
        <v>28</v>
      </c>
      <c r="B29" s="4">
        <v>2018</v>
      </c>
      <c r="C29" s="4" t="s">
        <v>99</v>
      </c>
      <c r="D29" s="4">
        <v>32</v>
      </c>
      <c r="E29" s="4">
        <v>32</v>
      </c>
      <c r="F29" s="4">
        <v>64</v>
      </c>
      <c r="G29" s="4">
        <v>68</v>
      </c>
      <c r="H29" s="5">
        <v>6889138</v>
      </c>
      <c r="I29" s="4">
        <v>1.06</v>
      </c>
      <c r="J29" s="6"/>
      <c r="K29" s="6">
        <v>50</v>
      </c>
      <c r="L29" s="6">
        <v>50</v>
      </c>
      <c r="M29" s="3">
        <f t="shared" si="0"/>
        <v>100</v>
      </c>
      <c r="N29" s="63">
        <f t="shared" si="1"/>
        <v>50</v>
      </c>
    </row>
    <row r="30" spans="1:15" x14ac:dyDescent="0.25">
      <c r="A30" s="1">
        <v>29</v>
      </c>
      <c r="B30" s="4"/>
      <c r="C30" s="4"/>
      <c r="D30" s="4"/>
      <c r="E30" s="4"/>
      <c r="F30" s="4"/>
      <c r="G30" s="4"/>
      <c r="H30" s="5"/>
      <c r="I30" s="4"/>
      <c r="J30" s="6"/>
      <c r="K30" s="6"/>
      <c r="L30" s="6"/>
      <c r="M30" s="3"/>
      <c r="N30" s="63">
        <f t="shared" si="1"/>
        <v>0</v>
      </c>
    </row>
    <row r="31" spans="1:15" x14ac:dyDescent="0.25">
      <c r="A31" s="1">
        <v>30</v>
      </c>
      <c r="B31" s="4"/>
      <c r="C31" s="4"/>
      <c r="D31" s="4"/>
      <c r="E31" s="4"/>
      <c r="F31" s="4"/>
      <c r="G31" s="4"/>
      <c r="H31" s="5"/>
      <c r="I31" s="4"/>
      <c r="J31" s="6"/>
      <c r="K31" s="6"/>
      <c r="L31" s="6"/>
      <c r="M31" s="3"/>
      <c r="N31" s="63">
        <f t="shared" si="1"/>
        <v>0</v>
      </c>
    </row>
    <row r="32" spans="1:15" x14ac:dyDescent="0.25">
      <c r="A32" s="1">
        <v>31</v>
      </c>
      <c r="B32" s="4"/>
      <c r="C32" s="4" t="s">
        <v>110</v>
      </c>
      <c r="D32" s="4"/>
      <c r="E32" s="4"/>
      <c r="F32" s="4"/>
      <c r="G32" s="4"/>
      <c r="H32" s="5"/>
      <c r="I32" s="4"/>
      <c r="J32" s="4" t="s">
        <v>110</v>
      </c>
      <c r="K32" s="6">
        <v>500</v>
      </c>
      <c r="L32" s="6">
        <v>500</v>
      </c>
      <c r="M32" s="3">
        <f t="shared" si="0"/>
        <v>1000</v>
      </c>
      <c r="N32" s="63">
        <v>250</v>
      </c>
    </row>
    <row r="33" spans="1:14" x14ac:dyDescent="0.25">
      <c r="A33" s="22"/>
      <c r="B33" s="23"/>
      <c r="C33" s="23"/>
      <c r="D33" s="23"/>
      <c r="E33" s="23"/>
      <c r="F33" s="23"/>
      <c r="G33" s="23"/>
      <c r="H33" s="24"/>
      <c r="I33" s="23"/>
      <c r="J33" s="25"/>
      <c r="K33" s="25"/>
      <c r="L33" s="25"/>
      <c r="N33" s="63"/>
    </row>
    <row r="34" spans="1:14" ht="15.75" thickBot="1" x14ac:dyDescent="0.3">
      <c r="A34" s="7"/>
      <c r="N34" s="63"/>
    </row>
    <row r="35" spans="1:14" ht="19.5" thickBot="1" x14ac:dyDescent="0.35">
      <c r="J35" s="9" t="s">
        <v>75</v>
      </c>
      <c r="K35" s="3">
        <f>SUM(K2:K34)</f>
        <v>3430</v>
      </c>
      <c r="L35" s="3">
        <f>SUM(L2:L34)</f>
        <v>3430</v>
      </c>
      <c r="M35" s="64">
        <f>SUM(M2:M34)</f>
        <v>6860</v>
      </c>
      <c r="N35" s="65">
        <f>SUM(N2:N32)</f>
        <v>3000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N23" sqref="N23"/>
    </sheetView>
  </sheetViews>
  <sheetFormatPr defaultRowHeight="15" x14ac:dyDescent="0.25"/>
  <cols>
    <col min="1" max="1" width="3.85546875" bestFit="1" customWidth="1"/>
    <col min="3" max="3" width="34" customWidth="1"/>
    <col min="5" max="5" width="11.5703125" bestFit="1" customWidth="1"/>
    <col min="6" max="6" width="11" customWidth="1"/>
    <col min="8" max="8" width="15.42578125" bestFit="1" customWidth="1"/>
    <col min="9" max="9" width="11.5703125" bestFit="1" customWidth="1"/>
    <col min="10" max="10" width="44.140625" hidden="1" customWidth="1"/>
    <col min="11" max="11" width="5.85546875" bestFit="1" customWidth="1"/>
    <col min="12" max="12" width="11.5703125" bestFit="1" customWidth="1"/>
  </cols>
  <sheetData>
    <row r="1" spans="1:15" x14ac:dyDescent="0.25">
      <c r="A1" s="2" t="s">
        <v>68</v>
      </c>
      <c r="B1" s="32" t="s">
        <v>69</v>
      </c>
      <c r="C1" s="32" t="s">
        <v>70</v>
      </c>
      <c r="D1" s="32" t="s">
        <v>71</v>
      </c>
      <c r="E1" s="32" t="s">
        <v>72</v>
      </c>
      <c r="F1" s="32" t="s">
        <v>75</v>
      </c>
      <c r="G1" s="32" t="s">
        <v>73</v>
      </c>
      <c r="H1" s="32" t="s">
        <v>74</v>
      </c>
      <c r="I1" s="32" t="s">
        <v>76</v>
      </c>
      <c r="J1" s="16" t="s">
        <v>83</v>
      </c>
      <c r="K1" s="16" t="s">
        <v>81</v>
      </c>
      <c r="L1" s="16" t="s">
        <v>82</v>
      </c>
      <c r="M1" s="14" t="s">
        <v>75</v>
      </c>
      <c r="N1" s="14" t="s">
        <v>219</v>
      </c>
    </row>
    <row r="2" spans="1:15" x14ac:dyDescent="0.25">
      <c r="A2" s="1">
        <v>1</v>
      </c>
      <c r="B2" s="34">
        <v>2018</v>
      </c>
      <c r="C2" s="34" t="s">
        <v>84</v>
      </c>
      <c r="D2" s="35">
        <v>585</v>
      </c>
      <c r="E2" s="35">
        <v>560</v>
      </c>
      <c r="F2" s="35">
        <v>1145</v>
      </c>
      <c r="G2" s="35">
        <v>640</v>
      </c>
      <c r="H2" s="35">
        <v>73823475</v>
      </c>
      <c r="I2" s="34">
        <v>0.56000000000000005</v>
      </c>
      <c r="J2" s="36" t="s">
        <v>85</v>
      </c>
      <c r="K2" s="36">
        <v>0</v>
      </c>
      <c r="L2" s="36">
        <v>0</v>
      </c>
      <c r="M2" s="36">
        <f>SUM(K2:L2)</f>
        <v>0</v>
      </c>
      <c r="N2" s="62">
        <v>0</v>
      </c>
      <c r="O2" t="s">
        <v>213</v>
      </c>
    </row>
    <row r="3" spans="1:15" x14ac:dyDescent="0.25">
      <c r="A3" s="1">
        <v>2</v>
      </c>
      <c r="B3" s="4">
        <v>2018</v>
      </c>
      <c r="C3" s="4" t="s">
        <v>9</v>
      </c>
      <c r="D3" s="5">
        <v>400</v>
      </c>
      <c r="E3" s="5">
        <v>400</v>
      </c>
      <c r="F3" s="5">
        <v>800</v>
      </c>
      <c r="G3" s="5">
        <v>643</v>
      </c>
      <c r="H3" s="5">
        <v>68233900</v>
      </c>
      <c r="I3" s="4">
        <v>0.8</v>
      </c>
      <c r="J3" s="6" t="s">
        <v>211</v>
      </c>
      <c r="K3" s="6">
        <v>200</v>
      </c>
      <c r="L3" s="6">
        <v>200</v>
      </c>
      <c r="M3" s="3">
        <f t="shared" ref="M3:M21" si="0">SUM(K3:L3)</f>
        <v>400</v>
      </c>
      <c r="N3" s="63">
        <f>K3</f>
        <v>200</v>
      </c>
    </row>
    <row r="4" spans="1:15" x14ac:dyDescent="0.25">
      <c r="A4" s="1">
        <v>3</v>
      </c>
      <c r="B4" s="4">
        <v>2018</v>
      </c>
      <c r="C4" s="4" t="s">
        <v>10</v>
      </c>
      <c r="D4" s="5">
        <v>400</v>
      </c>
      <c r="E4" s="5">
        <v>400</v>
      </c>
      <c r="F4" s="5">
        <v>800</v>
      </c>
      <c r="G4" s="5">
        <v>610</v>
      </c>
      <c r="H4" s="5">
        <v>65090550</v>
      </c>
      <c r="I4" s="4">
        <v>0.76</v>
      </c>
      <c r="J4" s="6"/>
      <c r="K4" s="6">
        <v>200</v>
      </c>
      <c r="L4" s="6">
        <v>200</v>
      </c>
      <c r="M4" s="3">
        <f t="shared" si="0"/>
        <v>400</v>
      </c>
      <c r="N4" s="63">
        <f t="shared" ref="N4:N20" si="1">K4</f>
        <v>200</v>
      </c>
    </row>
    <row r="5" spans="1:15" x14ac:dyDescent="0.25">
      <c r="A5" s="1">
        <v>4</v>
      </c>
      <c r="B5" s="4">
        <v>2018</v>
      </c>
      <c r="C5" s="4" t="s">
        <v>22</v>
      </c>
      <c r="D5" s="4">
        <v>203</v>
      </c>
      <c r="E5" s="4">
        <v>222</v>
      </c>
      <c r="F5" s="4">
        <v>425</v>
      </c>
      <c r="G5" s="4">
        <v>201</v>
      </c>
      <c r="H5" s="5">
        <v>20888875</v>
      </c>
      <c r="I5" s="4">
        <v>0.47</v>
      </c>
      <c r="J5" s="6"/>
      <c r="K5" s="6">
        <v>100</v>
      </c>
      <c r="L5" s="6">
        <v>100</v>
      </c>
      <c r="M5" s="3">
        <f t="shared" si="0"/>
        <v>200</v>
      </c>
      <c r="N5" s="63">
        <f t="shared" si="1"/>
        <v>100</v>
      </c>
    </row>
    <row r="6" spans="1:15" x14ac:dyDescent="0.25">
      <c r="A6" s="1">
        <v>5</v>
      </c>
      <c r="B6" s="4">
        <v>2018</v>
      </c>
      <c r="C6" s="4" t="s">
        <v>90</v>
      </c>
      <c r="D6" s="4">
        <v>103</v>
      </c>
      <c r="E6" s="4">
        <v>103</v>
      </c>
      <c r="F6" s="4">
        <v>206</v>
      </c>
      <c r="G6" s="4">
        <v>122</v>
      </c>
      <c r="H6" s="5">
        <v>12769925</v>
      </c>
      <c r="I6" s="4">
        <v>0.59</v>
      </c>
      <c r="J6" s="6" t="s">
        <v>211</v>
      </c>
      <c r="K6" s="6">
        <v>50</v>
      </c>
      <c r="L6" s="6">
        <v>50</v>
      </c>
      <c r="M6" s="3">
        <f t="shared" si="0"/>
        <v>100</v>
      </c>
      <c r="N6" s="63">
        <f t="shared" si="1"/>
        <v>50</v>
      </c>
    </row>
    <row r="7" spans="1:15" x14ac:dyDescent="0.25">
      <c r="A7" s="1">
        <v>6</v>
      </c>
      <c r="B7" s="4">
        <v>2018</v>
      </c>
      <c r="C7" s="4" t="s">
        <v>42</v>
      </c>
      <c r="D7" s="4">
        <v>100</v>
      </c>
      <c r="E7" s="4">
        <v>100</v>
      </c>
      <c r="F7" s="5">
        <v>200</v>
      </c>
      <c r="G7" s="5">
        <v>37</v>
      </c>
      <c r="H7" s="5">
        <v>3484775</v>
      </c>
      <c r="I7" s="4">
        <v>0.19</v>
      </c>
      <c r="J7" s="6"/>
      <c r="K7" s="6">
        <v>50</v>
      </c>
      <c r="L7" s="6">
        <v>50</v>
      </c>
      <c r="M7" s="3">
        <f t="shared" si="0"/>
        <v>100</v>
      </c>
      <c r="N7" s="63">
        <v>50</v>
      </c>
    </row>
    <row r="8" spans="1:15" x14ac:dyDescent="0.25">
      <c r="A8" s="1">
        <v>7</v>
      </c>
      <c r="B8" s="4">
        <v>2018</v>
      </c>
      <c r="C8" s="4" t="s">
        <v>34</v>
      </c>
      <c r="D8" s="4">
        <v>92</v>
      </c>
      <c r="E8" s="4">
        <v>130</v>
      </c>
      <c r="F8" s="4">
        <v>222</v>
      </c>
      <c r="G8" s="4">
        <v>277</v>
      </c>
      <c r="H8" s="5">
        <v>28140963</v>
      </c>
      <c r="I8" s="4">
        <v>1.25</v>
      </c>
      <c r="J8" s="6" t="s">
        <v>89</v>
      </c>
      <c r="K8" s="6">
        <v>50</v>
      </c>
      <c r="L8" s="6">
        <v>50</v>
      </c>
      <c r="M8" s="3">
        <f t="shared" si="0"/>
        <v>100</v>
      </c>
      <c r="N8" s="63">
        <f t="shared" si="1"/>
        <v>50</v>
      </c>
    </row>
    <row r="9" spans="1:15" x14ac:dyDescent="0.25">
      <c r="A9" s="1">
        <v>8</v>
      </c>
      <c r="B9" s="4">
        <v>2018</v>
      </c>
      <c r="C9" s="4" t="s">
        <v>47</v>
      </c>
      <c r="D9" s="4">
        <v>90</v>
      </c>
      <c r="E9" s="4">
        <v>90</v>
      </c>
      <c r="F9" s="4">
        <v>180</v>
      </c>
      <c r="G9" s="4">
        <v>148</v>
      </c>
      <c r="H9" s="5">
        <v>15855088</v>
      </c>
      <c r="I9" s="4">
        <v>0.82</v>
      </c>
      <c r="J9" s="6" t="s">
        <v>211</v>
      </c>
      <c r="K9" s="6">
        <v>100</v>
      </c>
      <c r="L9" s="6">
        <v>100</v>
      </c>
      <c r="M9" s="3">
        <f t="shared" si="0"/>
        <v>200</v>
      </c>
      <c r="N9" s="63">
        <v>100</v>
      </c>
      <c r="O9" t="s">
        <v>225</v>
      </c>
    </row>
    <row r="10" spans="1:15" x14ac:dyDescent="0.25">
      <c r="A10" s="1">
        <v>9</v>
      </c>
      <c r="B10" s="4">
        <v>2018</v>
      </c>
      <c r="C10" s="4" t="s">
        <v>53</v>
      </c>
      <c r="D10" s="4">
        <v>77</v>
      </c>
      <c r="E10" s="4">
        <v>72</v>
      </c>
      <c r="F10" s="4">
        <v>149</v>
      </c>
      <c r="G10" s="4">
        <v>90</v>
      </c>
      <c r="H10" s="5">
        <v>9547563</v>
      </c>
      <c r="I10" s="4">
        <v>0.6</v>
      </c>
      <c r="J10" s="6"/>
      <c r="K10" s="6">
        <v>50</v>
      </c>
      <c r="L10" s="6">
        <v>50</v>
      </c>
      <c r="M10" s="3">
        <f t="shared" si="0"/>
        <v>100</v>
      </c>
      <c r="N10" s="63">
        <f t="shared" si="1"/>
        <v>50</v>
      </c>
    </row>
    <row r="11" spans="1:15" x14ac:dyDescent="0.25">
      <c r="A11" s="1">
        <v>10</v>
      </c>
      <c r="B11" s="4">
        <v>2018</v>
      </c>
      <c r="C11" s="4" t="s">
        <v>54</v>
      </c>
      <c r="D11" s="4">
        <v>72</v>
      </c>
      <c r="E11" s="4">
        <v>66</v>
      </c>
      <c r="F11" s="4">
        <v>138</v>
      </c>
      <c r="G11" s="4">
        <v>143</v>
      </c>
      <c r="H11" s="5">
        <v>15537025</v>
      </c>
      <c r="I11" s="4">
        <v>1.04</v>
      </c>
      <c r="J11" s="6"/>
      <c r="K11" s="6">
        <v>100</v>
      </c>
      <c r="L11" s="6">
        <v>100</v>
      </c>
      <c r="M11" s="3">
        <f t="shared" si="0"/>
        <v>200</v>
      </c>
      <c r="N11" s="63">
        <v>50</v>
      </c>
    </row>
    <row r="12" spans="1:15" x14ac:dyDescent="0.25">
      <c r="A12" s="1">
        <v>11</v>
      </c>
      <c r="B12" s="4">
        <v>2018</v>
      </c>
      <c r="C12" s="4" t="s">
        <v>92</v>
      </c>
      <c r="D12" s="4">
        <v>70</v>
      </c>
      <c r="E12" s="4">
        <v>60</v>
      </c>
      <c r="F12" s="4">
        <v>130</v>
      </c>
      <c r="G12" s="4">
        <v>18</v>
      </c>
      <c r="H12" s="5">
        <v>1654625</v>
      </c>
      <c r="I12" s="4">
        <v>0.14000000000000001</v>
      </c>
      <c r="J12" s="6" t="s">
        <v>211</v>
      </c>
      <c r="K12" s="6">
        <v>100</v>
      </c>
      <c r="L12" s="6">
        <v>100</v>
      </c>
      <c r="M12" s="3">
        <f t="shared" si="0"/>
        <v>200</v>
      </c>
      <c r="N12" s="63">
        <f t="shared" si="1"/>
        <v>100</v>
      </c>
    </row>
    <row r="13" spans="1:15" x14ac:dyDescent="0.25">
      <c r="A13" s="1">
        <v>12</v>
      </c>
      <c r="B13" s="4">
        <v>2018</v>
      </c>
      <c r="C13" s="4" t="s">
        <v>105</v>
      </c>
      <c r="D13" s="4">
        <v>15</v>
      </c>
      <c r="E13" s="4">
        <v>15</v>
      </c>
      <c r="F13" s="4">
        <v>30</v>
      </c>
      <c r="G13" s="4">
        <v>47</v>
      </c>
      <c r="H13" s="5">
        <v>5213075</v>
      </c>
      <c r="I13" s="4">
        <v>1.57</v>
      </c>
      <c r="J13" s="6" t="s">
        <v>211</v>
      </c>
      <c r="K13" s="6">
        <v>50</v>
      </c>
      <c r="L13" s="6">
        <v>50</v>
      </c>
      <c r="M13" s="3">
        <f t="shared" si="0"/>
        <v>100</v>
      </c>
      <c r="N13" s="63">
        <f t="shared" si="1"/>
        <v>50</v>
      </c>
    </row>
    <row r="14" spans="1:15" x14ac:dyDescent="0.25">
      <c r="A14" s="1">
        <v>13</v>
      </c>
      <c r="B14" s="4">
        <v>2018</v>
      </c>
      <c r="C14" s="4" t="s">
        <v>108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6" t="s">
        <v>114</v>
      </c>
      <c r="K14" s="6">
        <v>100</v>
      </c>
      <c r="L14" s="6">
        <v>100</v>
      </c>
      <c r="M14" s="3">
        <f t="shared" si="0"/>
        <v>200</v>
      </c>
      <c r="N14" s="63">
        <f t="shared" si="1"/>
        <v>100</v>
      </c>
      <c r="O14" t="s">
        <v>224</v>
      </c>
    </row>
    <row r="15" spans="1:15" x14ac:dyDescent="0.25">
      <c r="A15" s="1">
        <v>14</v>
      </c>
      <c r="B15" s="4">
        <v>2018</v>
      </c>
      <c r="C15" s="4" t="s">
        <v>109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6" t="s">
        <v>214</v>
      </c>
      <c r="K15" s="6">
        <v>100</v>
      </c>
      <c r="L15" s="6">
        <v>100</v>
      </c>
      <c r="M15" s="3">
        <f t="shared" si="0"/>
        <v>200</v>
      </c>
      <c r="N15" s="63">
        <f t="shared" si="1"/>
        <v>100</v>
      </c>
      <c r="O15" t="s">
        <v>224</v>
      </c>
    </row>
    <row r="16" spans="1:15" x14ac:dyDescent="0.25">
      <c r="A16" s="1"/>
      <c r="B16" s="33"/>
      <c r="C16" s="18"/>
      <c r="D16" s="18"/>
      <c r="E16" s="18"/>
      <c r="F16" s="19"/>
      <c r="G16" s="19"/>
      <c r="H16" s="19"/>
      <c r="I16" s="18"/>
      <c r="J16" s="20"/>
      <c r="K16" s="20"/>
      <c r="L16" s="20"/>
      <c r="M16" s="3">
        <f t="shared" si="0"/>
        <v>0</v>
      </c>
      <c r="N16" s="63">
        <f t="shared" si="1"/>
        <v>0</v>
      </c>
    </row>
    <row r="17" spans="1:14" x14ac:dyDescent="0.25">
      <c r="A17" s="1"/>
      <c r="B17" s="33"/>
      <c r="C17" s="18"/>
      <c r="D17" s="18"/>
      <c r="E17" s="18"/>
      <c r="F17" s="19"/>
      <c r="G17" s="19"/>
      <c r="H17" s="19"/>
      <c r="I17" s="18"/>
      <c r="J17" s="20"/>
      <c r="K17" s="20"/>
      <c r="L17" s="20"/>
      <c r="M17" s="3">
        <f t="shared" si="0"/>
        <v>0</v>
      </c>
      <c r="N17" s="63">
        <f t="shared" si="1"/>
        <v>0</v>
      </c>
    </row>
    <row r="18" spans="1:14" x14ac:dyDescent="0.25">
      <c r="A18" s="1"/>
      <c r="B18" s="33"/>
      <c r="C18" s="18"/>
      <c r="D18" s="18"/>
      <c r="E18" s="18"/>
      <c r="F18" s="19"/>
      <c r="G18" s="19"/>
      <c r="H18" s="19"/>
      <c r="I18" s="18"/>
      <c r="J18" s="20"/>
      <c r="K18" s="20"/>
      <c r="L18" s="20"/>
      <c r="M18" s="3">
        <f t="shared" si="0"/>
        <v>0</v>
      </c>
      <c r="N18" s="63">
        <f t="shared" si="1"/>
        <v>0</v>
      </c>
    </row>
    <row r="19" spans="1:14" x14ac:dyDescent="0.25">
      <c r="A19" s="1"/>
      <c r="B19" s="33"/>
      <c r="C19" s="18"/>
      <c r="D19" s="18"/>
      <c r="E19" s="18"/>
      <c r="F19" s="19"/>
      <c r="G19" s="19"/>
      <c r="H19" s="19"/>
      <c r="I19" s="18"/>
      <c r="J19" s="20"/>
      <c r="K19" s="20"/>
      <c r="L19" s="20"/>
      <c r="M19" s="3">
        <f t="shared" si="0"/>
        <v>0</v>
      </c>
      <c r="N19" s="63">
        <f t="shared" si="1"/>
        <v>0</v>
      </c>
    </row>
    <row r="20" spans="1:14" x14ac:dyDescent="0.25">
      <c r="A20" s="1"/>
      <c r="B20" s="33"/>
      <c r="C20" s="18"/>
      <c r="D20" s="18"/>
      <c r="E20" s="18"/>
      <c r="F20" s="19"/>
      <c r="G20" s="19"/>
      <c r="H20" s="19"/>
      <c r="I20" s="18"/>
      <c r="J20" s="20"/>
      <c r="K20" s="20"/>
      <c r="L20" s="20"/>
      <c r="M20" s="3">
        <f t="shared" si="0"/>
        <v>0</v>
      </c>
      <c r="N20" s="63">
        <f t="shared" si="1"/>
        <v>0</v>
      </c>
    </row>
    <row r="21" spans="1:14" x14ac:dyDescent="0.25">
      <c r="A21" s="1"/>
      <c r="B21" s="33"/>
      <c r="C21" s="4" t="s">
        <v>110</v>
      </c>
      <c r="D21" s="4"/>
      <c r="E21" s="4"/>
      <c r="F21" s="4"/>
      <c r="G21" s="4"/>
      <c r="H21" s="5"/>
      <c r="I21" s="4"/>
      <c r="J21" s="4" t="s">
        <v>110</v>
      </c>
      <c r="K21" s="6">
        <v>500</v>
      </c>
      <c r="L21" s="6">
        <v>500</v>
      </c>
      <c r="M21" s="3">
        <f t="shared" si="0"/>
        <v>1000</v>
      </c>
      <c r="N21" s="63">
        <v>300</v>
      </c>
    </row>
    <row r="22" spans="1:14" ht="15.75" thickBot="1" x14ac:dyDescent="0.3">
      <c r="A22" s="21"/>
      <c r="N22" s="63"/>
    </row>
    <row r="23" spans="1:14" ht="19.5" thickBot="1" x14ac:dyDescent="0.35">
      <c r="J23" s="9" t="s">
        <v>75</v>
      </c>
      <c r="K23" s="3">
        <f>SUM(K2:K22)</f>
        <v>1750</v>
      </c>
      <c r="L23" s="3">
        <f>SUM(L2:L22)</f>
        <v>1750</v>
      </c>
      <c r="M23" s="64">
        <f>SUM(M2:M22)</f>
        <v>3500</v>
      </c>
      <c r="N23" s="65">
        <f>SUM(N2:N21)</f>
        <v>1500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G19" sqref="G19"/>
    </sheetView>
  </sheetViews>
  <sheetFormatPr defaultRowHeight="15" x14ac:dyDescent="0.25"/>
  <cols>
    <col min="1" max="1" width="3.85546875" bestFit="1" customWidth="1"/>
    <col min="2" max="2" width="7.42578125" bestFit="1" customWidth="1"/>
    <col min="3" max="3" width="38.28515625" customWidth="1"/>
    <col min="4" max="4" width="8" bestFit="1" customWidth="1"/>
    <col min="5" max="5" width="11.5703125" bestFit="1" customWidth="1"/>
    <col min="6" max="6" width="6.5703125" bestFit="1" customWidth="1"/>
    <col min="7" max="7" width="14.140625" bestFit="1" customWidth="1"/>
    <col min="8" max="8" width="15.42578125" bestFit="1" customWidth="1"/>
    <col min="9" max="9" width="11.5703125" bestFit="1" customWidth="1"/>
    <col min="10" max="10" width="44.42578125" hidden="1" customWidth="1"/>
    <col min="11" max="11" width="5.85546875" bestFit="1" customWidth="1"/>
    <col min="12" max="12" width="5" bestFit="1" customWidth="1"/>
  </cols>
  <sheetData>
    <row r="1" spans="1:15" x14ac:dyDescent="0.25">
      <c r="A1" s="2" t="s">
        <v>68</v>
      </c>
      <c r="B1" s="16" t="s">
        <v>69</v>
      </c>
      <c r="C1" s="16" t="s">
        <v>70</v>
      </c>
      <c r="D1" s="16" t="s">
        <v>71</v>
      </c>
      <c r="E1" s="16" t="s">
        <v>72</v>
      </c>
      <c r="F1" s="16" t="s">
        <v>75</v>
      </c>
      <c r="G1" s="16" t="s">
        <v>73</v>
      </c>
      <c r="H1" s="16" t="s">
        <v>74</v>
      </c>
      <c r="I1" s="16" t="s">
        <v>76</v>
      </c>
      <c r="J1" s="8" t="s">
        <v>83</v>
      </c>
      <c r="K1" s="8" t="s">
        <v>81</v>
      </c>
      <c r="L1" s="8" t="s">
        <v>82</v>
      </c>
      <c r="M1" s="14" t="s">
        <v>75</v>
      </c>
      <c r="N1" s="14" t="s">
        <v>219</v>
      </c>
    </row>
    <row r="2" spans="1:15" s="10" customFormat="1" x14ac:dyDescent="0.25">
      <c r="A2" s="1">
        <v>1</v>
      </c>
      <c r="B2" s="4">
        <v>2018</v>
      </c>
      <c r="C2" s="4" t="s">
        <v>0</v>
      </c>
      <c r="D2" s="5">
        <v>1700</v>
      </c>
      <c r="E2" s="5">
        <v>1750</v>
      </c>
      <c r="F2" s="5">
        <v>3450</v>
      </c>
      <c r="G2" s="5">
        <v>1684</v>
      </c>
      <c r="H2" s="5">
        <v>200680938</v>
      </c>
      <c r="I2" s="4">
        <v>0.49</v>
      </c>
      <c r="J2" s="9" t="s">
        <v>89</v>
      </c>
      <c r="K2" s="9">
        <v>500</v>
      </c>
      <c r="L2" s="9">
        <v>500</v>
      </c>
      <c r="M2" s="6">
        <f>SUM(K2:L2)</f>
        <v>1000</v>
      </c>
      <c r="N2" s="63">
        <v>1000</v>
      </c>
      <c r="O2" s="10" t="s">
        <v>220</v>
      </c>
    </row>
    <row r="3" spans="1:15" s="10" customFormat="1" ht="20.25" customHeight="1" x14ac:dyDescent="0.25">
      <c r="A3" s="26">
        <v>2</v>
      </c>
      <c r="B3" s="27">
        <v>2018</v>
      </c>
      <c r="C3" s="27" t="s">
        <v>2</v>
      </c>
      <c r="D3" s="28">
        <v>1060</v>
      </c>
      <c r="E3" s="28">
        <v>1020</v>
      </c>
      <c r="F3" s="28">
        <v>2080</v>
      </c>
      <c r="G3" s="28">
        <v>1109</v>
      </c>
      <c r="H3" s="28">
        <v>116551925</v>
      </c>
      <c r="I3" s="27">
        <v>0.53</v>
      </c>
      <c r="J3" s="31"/>
      <c r="K3" s="31">
        <v>200</v>
      </c>
      <c r="L3" s="31">
        <v>200</v>
      </c>
      <c r="M3" s="6">
        <f t="shared" ref="M3:M12" si="0">SUM(K3:L3)</f>
        <v>400</v>
      </c>
      <c r="N3" s="63">
        <v>250</v>
      </c>
      <c r="O3" s="10" t="s">
        <v>115</v>
      </c>
    </row>
    <row r="4" spans="1:15" s="10" customFormat="1" ht="20.25" customHeight="1" x14ac:dyDescent="0.25">
      <c r="A4" s="1">
        <v>3</v>
      </c>
      <c r="B4" s="4">
        <v>2018</v>
      </c>
      <c r="C4" s="4" t="s">
        <v>3</v>
      </c>
      <c r="D4" s="4">
        <v>550</v>
      </c>
      <c r="E4" s="4">
        <v>550</v>
      </c>
      <c r="F4" s="5">
        <v>1100</v>
      </c>
      <c r="G4" s="4">
        <v>492</v>
      </c>
      <c r="H4" s="5">
        <v>57112863</v>
      </c>
      <c r="I4" s="4">
        <v>0.45</v>
      </c>
      <c r="J4" s="9"/>
      <c r="K4" s="9">
        <v>100</v>
      </c>
      <c r="L4" s="9">
        <v>100</v>
      </c>
      <c r="M4" s="6">
        <f t="shared" si="0"/>
        <v>200</v>
      </c>
      <c r="N4" s="63">
        <f t="shared" ref="N4:N15" si="1">K4</f>
        <v>100</v>
      </c>
      <c r="O4" s="10" t="s">
        <v>116</v>
      </c>
    </row>
    <row r="5" spans="1:15" s="10" customFormat="1" ht="20.25" customHeight="1" x14ac:dyDescent="0.25">
      <c r="A5" s="1">
        <v>4</v>
      </c>
      <c r="B5" s="4">
        <v>2018</v>
      </c>
      <c r="C5" s="4" t="s">
        <v>11</v>
      </c>
      <c r="D5" s="4">
        <v>414</v>
      </c>
      <c r="E5" s="4">
        <v>376</v>
      </c>
      <c r="F5" s="4">
        <v>790</v>
      </c>
      <c r="G5" s="4">
        <v>403</v>
      </c>
      <c r="H5" s="5">
        <v>44154738</v>
      </c>
      <c r="I5" s="4">
        <v>0.51</v>
      </c>
      <c r="J5" s="9"/>
      <c r="K5" s="9">
        <v>200</v>
      </c>
      <c r="L5" s="9">
        <v>200</v>
      </c>
      <c r="M5" s="6">
        <f t="shared" si="0"/>
        <v>400</v>
      </c>
      <c r="N5" s="63">
        <f t="shared" si="1"/>
        <v>200</v>
      </c>
      <c r="O5" s="15" t="s">
        <v>86</v>
      </c>
    </row>
    <row r="6" spans="1:15" s="10" customFormat="1" ht="20.25" customHeight="1" x14ac:dyDescent="0.25">
      <c r="A6" s="1">
        <v>5</v>
      </c>
      <c r="B6" s="4">
        <v>2018</v>
      </c>
      <c r="C6" s="4" t="s">
        <v>87</v>
      </c>
      <c r="D6" s="4">
        <v>320</v>
      </c>
      <c r="E6" s="4">
        <v>320</v>
      </c>
      <c r="F6" s="4">
        <v>640</v>
      </c>
      <c r="G6" s="4">
        <v>605</v>
      </c>
      <c r="H6" s="5">
        <v>64963063</v>
      </c>
      <c r="I6" s="4">
        <v>0.95</v>
      </c>
      <c r="J6" s="9" t="s">
        <v>89</v>
      </c>
      <c r="K6" s="9">
        <v>200</v>
      </c>
      <c r="L6" s="9">
        <v>200</v>
      </c>
      <c r="M6" s="6">
        <f t="shared" si="0"/>
        <v>400</v>
      </c>
      <c r="N6" s="63">
        <f t="shared" si="1"/>
        <v>200</v>
      </c>
    </row>
    <row r="7" spans="1:15" s="10" customFormat="1" ht="20.25" customHeight="1" x14ac:dyDescent="0.25">
      <c r="A7" s="1">
        <v>6</v>
      </c>
      <c r="B7" s="4">
        <v>2018</v>
      </c>
      <c r="C7" s="4" t="s">
        <v>18</v>
      </c>
      <c r="D7" s="4">
        <v>300</v>
      </c>
      <c r="E7" s="4">
        <v>300</v>
      </c>
      <c r="F7" s="4">
        <v>600</v>
      </c>
      <c r="G7" s="4">
        <v>440</v>
      </c>
      <c r="H7" s="5">
        <v>45923675</v>
      </c>
      <c r="I7" s="4">
        <v>0.73</v>
      </c>
      <c r="J7" s="9"/>
      <c r="K7" s="9">
        <v>100</v>
      </c>
      <c r="L7" s="9">
        <v>100</v>
      </c>
      <c r="M7" s="6">
        <f t="shared" si="0"/>
        <v>200</v>
      </c>
      <c r="N7" s="63">
        <v>0</v>
      </c>
      <c r="O7" s="25" t="s">
        <v>199</v>
      </c>
    </row>
    <row r="8" spans="1:15" s="10" customFormat="1" ht="20.25" customHeight="1" x14ac:dyDescent="0.25">
      <c r="A8" s="1">
        <v>7</v>
      </c>
      <c r="B8" s="4">
        <v>2018</v>
      </c>
      <c r="C8" s="4" t="s">
        <v>25</v>
      </c>
      <c r="D8" s="4">
        <v>250</v>
      </c>
      <c r="E8" s="4">
        <v>225</v>
      </c>
      <c r="F8" s="4">
        <v>475</v>
      </c>
      <c r="G8" s="4">
        <v>399</v>
      </c>
      <c r="H8" s="5">
        <v>48300400</v>
      </c>
      <c r="I8" s="4">
        <v>0.84</v>
      </c>
      <c r="J8" s="9"/>
      <c r="K8" s="9">
        <v>100</v>
      </c>
      <c r="L8" s="9">
        <v>100</v>
      </c>
      <c r="M8" s="6">
        <f t="shared" si="0"/>
        <v>200</v>
      </c>
      <c r="N8" s="63">
        <f t="shared" si="1"/>
        <v>100</v>
      </c>
    </row>
    <row r="9" spans="1:15" s="10" customFormat="1" ht="20.25" customHeight="1" x14ac:dyDescent="0.25">
      <c r="A9" s="1">
        <v>9</v>
      </c>
      <c r="B9" s="4">
        <v>2018</v>
      </c>
      <c r="C9" s="4" t="s">
        <v>37</v>
      </c>
      <c r="D9" s="4">
        <v>119</v>
      </c>
      <c r="E9" s="4">
        <v>110</v>
      </c>
      <c r="F9" s="4">
        <v>229</v>
      </c>
      <c r="G9" s="4">
        <v>256</v>
      </c>
      <c r="H9" s="5">
        <v>27103475</v>
      </c>
      <c r="I9" s="4">
        <v>1.1200000000000001</v>
      </c>
      <c r="J9" s="3" t="s">
        <v>89</v>
      </c>
      <c r="K9" s="9">
        <v>100</v>
      </c>
      <c r="L9" s="9">
        <v>100</v>
      </c>
      <c r="M9" s="6">
        <f t="shared" si="0"/>
        <v>200</v>
      </c>
      <c r="N9" s="63">
        <f t="shared" si="1"/>
        <v>100</v>
      </c>
    </row>
    <row r="10" spans="1:15" x14ac:dyDescent="0.25">
      <c r="A10" s="1">
        <v>10</v>
      </c>
      <c r="B10" s="3">
        <v>2018</v>
      </c>
      <c r="C10" s="3" t="s">
        <v>35</v>
      </c>
      <c r="D10" s="3">
        <v>110</v>
      </c>
      <c r="E10" s="3">
        <v>110</v>
      </c>
      <c r="F10" s="3">
        <v>220</v>
      </c>
      <c r="G10" s="3">
        <v>175</v>
      </c>
      <c r="H10" s="13">
        <v>18547988</v>
      </c>
      <c r="I10" s="3">
        <v>0.8</v>
      </c>
      <c r="J10" s="3" t="s">
        <v>89</v>
      </c>
      <c r="K10" s="3">
        <v>50</v>
      </c>
      <c r="L10" s="3">
        <v>50</v>
      </c>
      <c r="M10" s="6">
        <f t="shared" si="0"/>
        <v>100</v>
      </c>
      <c r="N10" s="63">
        <f t="shared" si="1"/>
        <v>50</v>
      </c>
    </row>
    <row r="11" spans="1:15" x14ac:dyDescent="0.25">
      <c r="A11" s="1">
        <v>11</v>
      </c>
      <c r="B11" s="3">
        <v>2018</v>
      </c>
      <c r="C11" s="3" t="s">
        <v>46</v>
      </c>
      <c r="D11" s="3">
        <v>90</v>
      </c>
      <c r="E11" s="3">
        <v>90</v>
      </c>
      <c r="F11" s="3">
        <v>180</v>
      </c>
      <c r="G11" s="3">
        <v>61</v>
      </c>
      <c r="H11" s="13">
        <v>6804350</v>
      </c>
      <c r="I11" s="3">
        <v>0.34</v>
      </c>
      <c r="J11" s="3"/>
      <c r="K11" s="3">
        <v>50</v>
      </c>
      <c r="L11" s="3">
        <v>50</v>
      </c>
      <c r="M11" s="6">
        <f t="shared" si="0"/>
        <v>100</v>
      </c>
      <c r="N11" s="63">
        <f t="shared" si="1"/>
        <v>50</v>
      </c>
    </row>
    <row r="12" spans="1:15" x14ac:dyDescent="0.25">
      <c r="A12" s="1">
        <v>12</v>
      </c>
      <c r="B12" s="3">
        <v>2018</v>
      </c>
      <c r="C12" s="3" t="s">
        <v>66</v>
      </c>
      <c r="D12" s="3">
        <v>25</v>
      </c>
      <c r="E12" s="3">
        <v>25</v>
      </c>
      <c r="F12" s="3">
        <v>50</v>
      </c>
      <c r="G12" s="3">
        <v>33</v>
      </c>
      <c r="H12" s="13">
        <v>3662138</v>
      </c>
      <c r="I12" s="3">
        <v>0.66</v>
      </c>
      <c r="J12" s="3"/>
      <c r="K12" s="3">
        <v>50</v>
      </c>
      <c r="L12" s="3">
        <v>50</v>
      </c>
      <c r="M12" s="6">
        <f t="shared" si="0"/>
        <v>100</v>
      </c>
      <c r="N12" s="63">
        <f t="shared" si="1"/>
        <v>50</v>
      </c>
    </row>
    <row r="13" spans="1:15" x14ac:dyDescent="0.25">
      <c r="A13" s="1"/>
      <c r="B13" s="3"/>
      <c r="C13" s="3"/>
      <c r="D13" s="3"/>
      <c r="E13" s="3"/>
      <c r="F13" s="3"/>
      <c r="G13" s="3"/>
      <c r="H13" s="13"/>
      <c r="I13" s="3"/>
      <c r="J13" s="3"/>
      <c r="K13" s="3"/>
      <c r="L13" s="3"/>
      <c r="M13" s="3"/>
      <c r="N13" s="63">
        <f t="shared" si="1"/>
        <v>0</v>
      </c>
    </row>
    <row r="14" spans="1:15" x14ac:dyDescent="0.25">
      <c r="A14" s="1"/>
      <c r="B14" s="3"/>
      <c r="C14" s="3"/>
      <c r="D14" s="3"/>
      <c r="E14" s="3"/>
      <c r="F14" s="3"/>
      <c r="G14" s="3"/>
      <c r="H14" s="13"/>
      <c r="I14" s="3"/>
      <c r="J14" s="3"/>
      <c r="K14" s="3"/>
      <c r="L14" s="3"/>
      <c r="M14" s="3"/>
      <c r="N14" s="63">
        <f t="shared" si="1"/>
        <v>0</v>
      </c>
    </row>
    <row r="15" spans="1:15" x14ac:dyDescent="0.25">
      <c r="A15" s="1"/>
      <c r="B15" s="3"/>
      <c r="C15" s="3"/>
      <c r="D15" s="3"/>
      <c r="E15" s="3"/>
      <c r="F15" s="3"/>
      <c r="G15" s="3"/>
      <c r="H15" s="13"/>
      <c r="I15" s="3"/>
      <c r="J15" s="3"/>
      <c r="K15" s="3"/>
      <c r="L15" s="3"/>
      <c r="M15" s="3"/>
      <c r="N15" s="63">
        <f t="shared" si="1"/>
        <v>0</v>
      </c>
    </row>
    <row r="16" spans="1:15" x14ac:dyDescent="0.25">
      <c r="A16" s="1"/>
      <c r="B16" s="33"/>
      <c r="C16" s="4" t="s">
        <v>110</v>
      </c>
      <c r="D16" s="4"/>
      <c r="E16" s="4"/>
      <c r="F16" s="4"/>
      <c r="G16" s="4"/>
      <c r="H16" s="5"/>
      <c r="I16" s="4"/>
      <c r="J16" s="4" t="s">
        <v>110</v>
      </c>
      <c r="K16" s="6">
        <v>300</v>
      </c>
      <c r="L16" s="6">
        <v>300</v>
      </c>
      <c r="M16" s="3">
        <f t="shared" ref="M16" si="2">SUM(K16:L16)</f>
        <v>600</v>
      </c>
      <c r="N16" s="63">
        <v>400</v>
      </c>
    </row>
    <row r="17" spans="1:14" ht="15.75" thickBot="1" x14ac:dyDescent="0.3">
      <c r="A17" s="21"/>
      <c r="N17" s="63"/>
    </row>
    <row r="18" spans="1:14" ht="19.5" thickBot="1" x14ac:dyDescent="0.35">
      <c r="J18" s="9" t="s">
        <v>75</v>
      </c>
      <c r="K18" s="3">
        <f>SUM(K2:K17)</f>
        <v>1950</v>
      </c>
      <c r="L18" s="3">
        <f>SUM(L2:L17)</f>
        <v>1950</v>
      </c>
      <c r="M18" s="64">
        <f>SUM(M2:M17)</f>
        <v>3900</v>
      </c>
      <c r="N18" s="65">
        <f>SUM(N2:N16)</f>
        <v>2500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opLeftCell="B34" workbookViewId="0">
      <selection activeCell="J53" sqref="J53"/>
    </sheetView>
  </sheetViews>
  <sheetFormatPr defaultRowHeight="15" x14ac:dyDescent="0.25"/>
  <cols>
    <col min="1" max="1" width="3.85546875" bestFit="1" customWidth="1"/>
    <col min="2" max="2" width="7.42578125" bestFit="1" customWidth="1"/>
    <col min="3" max="3" width="31.140625" bestFit="1" customWidth="1"/>
    <col min="4" max="4" width="8" bestFit="1" customWidth="1"/>
    <col min="5" max="5" width="11.5703125" bestFit="1" customWidth="1"/>
    <col min="6" max="6" width="6.5703125" bestFit="1" customWidth="1"/>
    <col min="7" max="7" width="14.140625" bestFit="1" customWidth="1"/>
    <col min="8" max="8" width="15.42578125" bestFit="1" customWidth="1"/>
    <col min="9" max="9" width="11.5703125" bestFit="1" customWidth="1"/>
    <col min="10" max="10" width="35.42578125" bestFit="1" customWidth="1"/>
    <col min="11" max="12" width="5.85546875" bestFit="1" customWidth="1"/>
  </cols>
  <sheetData>
    <row r="1" spans="1:15" x14ac:dyDescent="0.25">
      <c r="A1" s="2" t="s">
        <v>68</v>
      </c>
      <c r="B1" s="8" t="s">
        <v>69</v>
      </c>
      <c r="C1" s="8" t="s">
        <v>70</v>
      </c>
      <c r="D1" s="8" t="s">
        <v>71</v>
      </c>
      <c r="E1" s="8" t="s">
        <v>72</v>
      </c>
      <c r="F1" s="8" t="s">
        <v>75</v>
      </c>
      <c r="G1" s="8" t="s">
        <v>73</v>
      </c>
      <c r="H1" s="8" t="s">
        <v>74</v>
      </c>
      <c r="I1" s="8" t="s">
        <v>76</v>
      </c>
      <c r="J1" s="8" t="s">
        <v>83</v>
      </c>
      <c r="K1" s="8" t="s">
        <v>81</v>
      </c>
      <c r="L1" s="8" t="s">
        <v>82</v>
      </c>
      <c r="M1" s="14" t="s">
        <v>75</v>
      </c>
      <c r="N1" s="14" t="s">
        <v>219</v>
      </c>
    </row>
    <row r="2" spans="1:15" s="10" customFormat="1" ht="20.25" customHeight="1" x14ac:dyDescent="0.25">
      <c r="A2" s="17">
        <v>1</v>
      </c>
      <c r="B2" s="4">
        <v>2018</v>
      </c>
      <c r="C2" s="4" t="s">
        <v>117</v>
      </c>
      <c r="D2" s="5">
        <v>1127</v>
      </c>
      <c r="E2" s="5">
        <v>1027</v>
      </c>
      <c r="F2" s="5">
        <v>2154</v>
      </c>
      <c r="G2" s="5">
        <v>14802</v>
      </c>
      <c r="H2" s="5">
        <v>1598593150</v>
      </c>
      <c r="I2" s="4">
        <v>6.87</v>
      </c>
      <c r="J2" s="9" t="s">
        <v>134</v>
      </c>
      <c r="K2" s="9">
        <v>600</v>
      </c>
      <c r="L2" s="9">
        <v>600</v>
      </c>
      <c r="M2" s="6">
        <f>SUM(K2:L2)</f>
        <v>1200</v>
      </c>
      <c r="N2" s="63">
        <v>200</v>
      </c>
    </row>
    <row r="3" spans="1:15" s="10" customFormat="1" ht="20.25" customHeight="1" x14ac:dyDescent="0.25">
      <c r="A3" s="17">
        <v>2</v>
      </c>
      <c r="B3" s="4">
        <v>2018</v>
      </c>
      <c r="C3" s="4" t="s">
        <v>118</v>
      </c>
      <c r="D3" s="5">
        <v>1970</v>
      </c>
      <c r="E3" s="5">
        <v>2000</v>
      </c>
      <c r="F3" s="5">
        <v>3970</v>
      </c>
      <c r="G3" s="5">
        <v>3717</v>
      </c>
      <c r="H3" s="5">
        <v>381000200</v>
      </c>
      <c r="I3" s="4">
        <v>0.94</v>
      </c>
      <c r="J3" s="9" t="s">
        <v>134</v>
      </c>
      <c r="K3" s="9">
        <v>600</v>
      </c>
      <c r="L3" s="9">
        <v>600</v>
      </c>
      <c r="M3" s="6">
        <f t="shared" ref="M3:M49" si="0">SUM(K3:L3)</f>
        <v>1200</v>
      </c>
      <c r="N3" s="63">
        <v>300</v>
      </c>
    </row>
    <row r="4" spans="1:15" s="10" customFormat="1" ht="20.25" customHeight="1" x14ac:dyDescent="0.25">
      <c r="A4" s="17">
        <v>3</v>
      </c>
      <c r="B4" s="4">
        <v>2018</v>
      </c>
      <c r="C4" s="4" t="s">
        <v>119</v>
      </c>
      <c r="D4" s="4">
        <v>500</v>
      </c>
      <c r="E4" s="4">
        <v>510</v>
      </c>
      <c r="F4" s="5">
        <v>1010</v>
      </c>
      <c r="G4" s="5">
        <v>1625</v>
      </c>
      <c r="H4" s="5">
        <v>193428375</v>
      </c>
      <c r="I4" s="4">
        <v>1.61</v>
      </c>
      <c r="J4" s="9" t="s">
        <v>135</v>
      </c>
      <c r="K4" s="9">
        <v>300</v>
      </c>
      <c r="L4" s="9">
        <v>300</v>
      </c>
      <c r="M4" s="6">
        <f t="shared" si="0"/>
        <v>600</v>
      </c>
      <c r="N4" s="63">
        <v>50</v>
      </c>
    </row>
    <row r="5" spans="1:15" s="10" customFormat="1" ht="20.25" customHeight="1" x14ac:dyDescent="0.25">
      <c r="A5" s="17">
        <v>4</v>
      </c>
      <c r="B5" s="38">
        <v>2018</v>
      </c>
      <c r="C5" s="38" t="s">
        <v>120</v>
      </c>
      <c r="D5" s="38">
        <v>652</v>
      </c>
      <c r="E5" s="38">
        <v>662</v>
      </c>
      <c r="F5" s="39">
        <v>1314</v>
      </c>
      <c r="G5" s="39">
        <v>1110</v>
      </c>
      <c r="H5" s="39">
        <v>118448575</v>
      </c>
      <c r="I5" s="38">
        <v>0.84</v>
      </c>
      <c r="J5" s="9" t="s">
        <v>135</v>
      </c>
      <c r="K5" s="9">
        <v>300</v>
      </c>
      <c r="L5" s="9">
        <v>300</v>
      </c>
      <c r="M5" s="6">
        <f t="shared" si="0"/>
        <v>600</v>
      </c>
      <c r="N5" s="63">
        <v>200</v>
      </c>
    </row>
    <row r="6" spans="1:15" s="10" customFormat="1" ht="20.25" customHeight="1" x14ac:dyDescent="0.25">
      <c r="A6" s="17">
        <v>5</v>
      </c>
      <c r="B6" s="38">
        <v>2018</v>
      </c>
      <c r="C6" s="38" t="s">
        <v>121</v>
      </c>
      <c r="D6" s="38">
        <v>964</v>
      </c>
      <c r="E6" s="38">
        <v>944</v>
      </c>
      <c r="F6" s="39">
        <v>1908</v>
      </c>
      <c r="G6" s="38">
        <v>979</v>
      </c>
      <c r="H6" s="39">
        <v>104737675</v>
      </c>
      <c r="I6" s="38">
        <v>0.51</v>
      </c>
      <c r="J6" s="9" t="s">
        <v>135</v>
      </c>
      <c r="K6" s="9">
        <v>300</v>
      </c>
      <c r="L6" s="9">
        <v>300</v>
      </c>
      <c r="M6" s="6">
        <f t="shared" si="0"/>
        <v>600</v>
      </c>
      <c r="N6" s="63">
        <v>200</v>
      </c>
    </row>
    <row r="7" spans="1:15" s="10" customFormat="1" ht="20.25" customHeight="1" x14ac:dyDescent="0.25">
      <c r="A7" s="17">
        <v>6</v>
      </c>
      <c r="B7" s="4">
        <v>2018</v>
      </c>
      <c r="C7" s="4" t="s">
        <v>122</v>
      </c>
      <c r="D7" s="4">
        <v>7</v>
      </c>
      <c r="E7" s="4">
        <v>1</v>
      </c>
      <c r="F7" s="4">
        <v>8</v>
      </c>
      <c r="G7" s="5">
        <v>2308</v>
      </c>
      <c r="H7" s="5">
        <v>224127838</v>
      </c>
      <c r="I7" s="4">
        <v>288.5</v>
      </c>
      <c r="J7" s="9" t="s">
        <v>135</v>
      </c>
      <c r="K7" s="9">
        <v>300</v>
      </c>
      <c r="L7" s="9">
        <v>300</v>
      </c>
      <c r="M7" s="6">
        <f t="shared" si="0"/>
        <v>600</v>
      </c>
      <c r="N7" s="63">
        <f t="shared" ref="N7:N48" si="1">K7</f>
        <v>300</v>
      </c>
      <c r="O7" s="10" t="s">
        <v>136</v>
      </c>
    </row>
    <row r="8" spans="1:15" s="10" customFormat="1" ht="20.25" customHeight="1" x14ac:dyDescent="0.25">
      <c r="A8" s="17">
        <v>7</v>
      </c>
      <c r="B8" s="4">
        <v>2018</v>
      </c>
      <c r="C8" s="4" t="s">
        <v>125</v>
      </c>
      <c r="D8" s="4">
        <v>86</v>
      </c>
      <c r="E8" s="4">
        <v>86</v>
      </c>
      <c r="F8" s="4">
        <v>172</v>
      </c>
      <c r="G8" s="4">
        <v>367</v>
      </c>
      <c r="H8" s="5">
        <v>35142800</v>
      </c>
      <c r="I8" s="4">
        <v>2.13</v>
      </c>
      <c r="J8" s="9" t="s">
        <v>126</v>
      </c>
      <c r="K8" s="9">
        <v>50</v>
      </c>
      <c r="L8" s="9">
        <v>50</v>
      </c>
      <c r="M8" s="6">
        <f t="shared" si="0"/>
        <v>100</v>
      </c>
      <c r="N8" s="63">
        <f t="shared" si="1"/>
        <v>50</v>
      </c>
    </row>
    <row r="9" spans="1:15" s="10" customFormat="1" ht="20.25" customHeight="1" x14ac:dyDescent="0.25">
      <c r="A9" s="17">
        <v>8</v>
      </c>
      <c r="B9" s="4">
        <v>2018</v>
      </c>
      <c r="C9" s="4" t="s">
        <v>127</v>
      </c>
      <c r="D9" s="4">
        <v>86</v>
      </c>
      <c r="E9" s="4">
        <v>86</v>
      </c>
      <c r="F9" s="4">
        <v>172</v>
      </c>
      <c r="G9" s="4">
        <v>927</v>
      </c>
      <c r="H9" s="5">
        <v>93268000</v>
      </c>
      <c r="I9" s="4">
        <v>5.39</v>
      </c>
      <c r="J9" s="9" t="s">
        <v>126</v>
      </c>
      <c r="K9" s="9">
        <v>100</v>
      </c>
      <c r="L9" s="9">
        <v>100</v>
      </c>
      <c r="M9" s="6">
        <f t="shared" si="0"/>
        <v>200</v>
      </c>
      <c r="N9" s="63">
        <f t="shared" si="1"/>
        <v>100</v>
      </c>
    </row>
    <row r="10" spans="1:15" s="10" customFormat="1" ht="20.25" customHeight="1" x14ac:dyDescent="0.25">
      <c r="A10" s="17">
        <v>9</v>
      </c>
      <c r="B10" s="4">
        <v>2018</v>
      </c>
      <c r="C10" s="4" t="s">
        <v>128</v>
      </c>
      <c r="D10" s="4">
        <v>80</v>
      </c>
      <c r="E10" s="4">
        <v>80</v>
      </c>
      <c r="F10" s="4">
        <v>160</v>
      </c>
      <c r="G10" s="4">
        <v>201</v>
      </c>
      <c r="H10" s="5">
        <v>20375688</v>
      </c>
      <c r="I10" s="4">
        <v>1.26</v>
      </c>
      <c r="J10" s="9" t="s">
        <v>126</v>
      </c>
      <c r="K10" s="9">
        <v>50</v>
      </c>
      <c r="L10" s="9">
        <v>50</v>
      </c>
      <c r="M10" s="6">
        <f t="shared" si="0"/>
        <v>100</v>
      </c>
      <c r="N10" s="63">
        <f t="shared" si="1"/>
        <v>50</v>
      </c>
      <c r="O10" t="s">
        <v>153</v>
      </c>
    </row>
    <row r="11" spans="1:15" x14ac:dyDescent="0.25">
      <c r="A11" s="17">
        <v>10</v>
      </c>
      <c r="B11" s="3">
        <v>2018</v>
      </c>
      <c r="C11" s="3" t="s">
        <v>130</v>
      </c>
      <c r="D11" s="3">
        <v>65</v>
      </c>
      <c r="E11" s="3">
        <v>65</v>
      </c>
      <c r="F11" s="3">
        <v>130</v>
      </c>
      <c r="G11" s="3">
        <v>633</v>
      </c>
      <c r="H11" s="13">
        <v>66980200</v>
      </c>
      <c r="I11" s="3">
        <v>4.87</v>
      </c>
      <c r="J11" s="9" t="s">
        <v>126</v>
      </c>
      <c r="K11" s="9">
        <v>50</v>
      </c>
      <c r="L11" s="9">
        <v>50</v>
      </c>
      <c r="M11" s="6">
        <f t="shared" si="0"/>
        <v>100</v>
      </c>
      <c r="N11" s="63">
        <f t="shared" si="1"/>
        <v>50</v>
      </c>
      <c r="O11" t="s">
        <v>153</v>
      </c>
    </row>
    <row r="12" spans="1:15" x14ac:dyDescent="0.25">
      <c r="A12" s="17">
        <v>11</v>
      </c>
      <c r="B12" s="3">
        <v>2018</v>
      </c>
      <c r="C12" s="3" t="s">
        <v>133</v>
      </c>
      <c r="D12" s="3">
        <v>45</v>
      </c>
      <c r="E12" s="3">
        <v>55</v>
      </c>
      <c r="F12" s="3">
        <v>100</v>
      </c>
      <c r="G12" s="3">
        <v>69</v>
      </c>
      <c r="H12" s="13">
        <v>8464225</v>
      </c>
      <c r="I12" s="3">
        <v>0.69</v>
      </c>
      <c r="J12" s="9" t="s">
        <v>126</v>
      </c>
      <c r="K12" s="9">
        <v>50</v>
      </c>
      <c r="L12" s="9">
        <v>50</v>
      </c>
      <c r="M12" s="6">
        <f t="shared" si="0"/>
        <v>100</v>
      </c>
      <c r="N12" s="63">
        <f t="shared" si="1"/>
        <v>50</v>
      </c>
      <c r="O12" t="s">
        <v>153</v>
      </c>
    </row>
    <row r="13" spans="1:15" x14ac:dyDescent="0.25">
      <c r="A13" s="17">
        <v>12</v>
      </c>
      <c r="B13" s="3">
        <v>2018</v>
      </c>
      <c r="C13" s="3" t="s">
        <v>137</v>
      </c>
      <c r="D13" s="3">
        <v>37</v>
      </c>
      <c r="E13" s="3">
        <v>37</v>
      </c>
      <c r="F13" s="3">
        <v>74</v>
      </c>
      <c r="G13" s="3">
        <v>426</v>
      </c>
      <c r="H13" s="13">
        <v>38550663</v>
      </c>
      <c r="I13" s="3">
        <v>5.76</v>
      </c>
      <c r="J13" s="9" t="s">
        <v>126</v>
      </c>
      <c r="K13" s="9">
        <v>50</v>
      </c>
      <c r="L13" s="9">
        <v>50</v>
      </c>
      <c r="M13" s="6">
        <f t="shared" si="0"/>
        <v>100</v>
      </c>
      <c r="N13" s="63">
        <f t="shared" si="1"/>
        <v>50</v>
      </c>
      <c r="O13" t="s">
        <v>153</v>
      </c>
    </row>
    <row r="14" spans="1:15" x14ac:dyDescent="0.25">
      <c r="A14" s="17">
        <v>13</v>
      </c>
      <c r="B14" s="3">
        <v>2018</v>
      </c>
      <c r="C14" s="3" t="s">
        <v>138</v>
      </c>
      <c r="D14" s="3">
        <v>35</v>
      </c>
      <c r="E14" s="3">
        <v>35</v>
      </c>
      <c r="F14" s="3">
        <v>70</v>
      </c>
      <c r="G14" s="3">
        <v>202</v>
      </c>
      <c r="H14" s="13">
        <v>18379113</v>
      </c>
      <c r="I14" s="3">
        <v>2.89</v>
      </c>
      <c r="J14" s="9" t="s">
        <v>126</v>
      </c>
      <c r="K14" s="9">
        <v>50</v>
      </c>
      <c r="L14" s="9">
        <v>50</v>
      </c>
      <c r="M14" s="6">
        <f t="shared" si="0"/>
        <v>100</v>
      </c>
      <c r="N14" s="63">
        <f t="shared" si="1"/>
        <v>50</v>
      </c>
      <c r="O14" t="s">
        <v>153</v>
      </c>
    </row>
    <row r="15" spans="1:15" x14ac:dyDescent="0.25">
      <c r="A15" s="17">
        <v>14</v>
      </c>
      <c r="B15" s="3">
        <v>2018</v>
      </c>
      <c r="C15" s="3" t="s">
        <v>139</v>
      </c>
      <c r="D15" s="3">
        <v>33</v>
      </c>
      <c r="E15" s="3">
        <v>33</v>
      </c>
      <c r="F15" s="3">
        <v>66</v>
      </c>
      <c r="G15" s="3">
        <v>295</v>
      </c>
      <c r="H15" s="13">
        <v>31385113</v>
      </c>
      <c r="I15" s="3">
        <v>4.47</v>
      </c>
      <c r="J15" s="9" t="s">
        <v>126</v>
      </c>
      <c r="K15" s="9">
        <v>50</v>
      </c>
      <c r="L15" s="9">
        <v>50</v>
      </c>
      <c r="M15" s="6">
        <f t="shared" ref="M15:M44" si="2">SUM(K15:L15)</f>
        <v>100</v>
      </c>
      <c r="N15" s="63">
        <f t="shared" si="1"/>
        <v>50</v>
      </c>
      <c r="O15" t="s">
        <v>153</v>
      </c>
    </row>
    <row r="16" spans="1:15" x14ac:dyDescent="0.25">
      <c r="A16" s="17">
        <v>15</v>
      </c>
      <c r="B16" s="3">
        <v>2018</v>
      </c>
      <c r="C16" s="3" t="s">
        <v>140</v>
      </c>
      <c r="D16" s="3">
        <v>31</v>
      </c>
      <c r="E16" s="3">
        <v>31</v>
      </c>
      <c r="F16" s="3">
        <v>62</v>
      </c>
      <c r="G16" s="3">
        <v>227</v>
      </c>
      <c r="H16" s="13">
        <v>25179525</v>
      </c>
      <c r="I16" s="3">
        <v>3.66</v>
      </c>
      <c r="J16" s="9" t="s">
        <v>126</v>
      </c>
      <c r="K16" s="11">
        <v>50</v>
      </c>
      <c r="L16" s="11">
        <v>50</v>
      </c>
      <c r="M16" s="6">
        <f t="shared" si="2"/>
        <v>100</v>
      </c>
      <c r="N16" s="63">
        <f t="shared" si="1"/>
        <v>50</v>
      </c>
      <c r="O16" t="s">
        <v>153</v>
      </c>
    </row>
    <row r="17" spans="1:15" x14ac:dyDescent="0.25">
      <c r="A17" s="17">
        <v>16</v>
      </c>
      <c r="B17" s="3">
        <v>2018</v>
      </c>
      <c r="C17" s="3" t="s">
        <v>141</v>
      </c>
      <c r="D17" s="3">
        <v>27</v>
      </c>
      <c r="E17" s="3">
        <v>27</v>
      </c>
      <c r="F17" s="3">
        <v>54</v>
      </c>
      <c r="G17" s="3">
        <v>470</v>
      </c>
      <c r="H17" s="13">
        <v>41633200</v>
      </c>
      <c r="I17" s="3">
        <v>8.6999999999999993</v>
      </c>
      <c r="J17" s="9" t="s">
        <v>126</v>
      </c>
      <c r="K17" s="11">
        <v>50</v>
      </c>
      <c r="L17" s="11">
        <v>50</v>
      </c>
      <c r="M17" s="6">
        <f t="shared" si="2"/>
        <v>100</v>
      </c>
      <c r="N17" s="63">
        <f t="shared" si="1"/>
        <v>50</v>
      </c>
      <c r="O17" t="s">
        <v>153</v>
      </c>
    </row>
    <row r="18" spans="1:15" x14ac:dyDescent="0.25">
      <c r="A18" s="17">
        <v>17</v>
      </c>
      <c r="B18" s="3">
        <v>2018</v>
      </c>
      <c r="C18" s="3" t="s">
        <v>142</v>
      </c>
      <c r="D18" s="3">
        <v>27</v>
      </c>
      <c r="E18" s="3">
        <v>27</v>
      </c>
      <c r="F18" s="3">
        <v>54</v>
      </c>
      <c r="G18" s="3">
        <v>765</v>
      </c>
      <c r="H18" s="13">
        <v>72172100</v>
      </c>
      <c r="I18" s="3">
        <v>14.17</v>
      </c>
      <c r="J18" s="9" t="s">
        <v>126</v>
      </c>
      <c r="K18" s="11">
        <v>20</v>
      </c>
      <c r="L18" s="11">
        <v>20</v>
      </c>
      <c r="M18" s="6">
        <f t="shared" si="2"/>
        <v>40</v>
      </c>
      <c r="N18" s="63">
        <f t="shared" si="1"/>
        <v>20</v>
      </c>
      <c r="O18" t="s">
        <v>153</v>
      </c>
    </row>
    <row r="19" spans="1:15" x14ac:dyDescent="0.25">
      <c r="A19" s="17">
        <v>18</v>
      </c>
      <c r="B19" s="3">
        <v>2018</v>
      </c>
      <c r="C19" s="3" t="s">
        <v>144</v>
      </c>
      <c r="D19" s="3">
        <v>21</v>
      </c>
      <c r="E19" s="3">
        <v>21</v>
      </c>
      <c r="F19" s="3">
        <v>42</v>
      </c>
      <c r="G19" s="3">
        <v>265</v>
      </c>
      <c r="H19" s="13">
        <v>26584863</v>
      </c>
      <c r="I19" s="3">
        <v>6.31</v>
      </c>
      <c r="J19" s="9" t="s">
        <v>126</v>
      </c>
      <c r="K19" s="11">
        <v>50</v>
      </c>
      <c r="L19" s="11">
        <v>50</v>
      </c>
      <c r="M19" s="6">
        <f t="shared" si="2"/>
        <v>100</v>
      </c>
      <c r="N19" s="63">
        <f t="shared" si="1"/>
        <v>50</v>
      </c>
      <c r="O19" t="s">
        <v>153</v>
      </c>
    </row>
    <row r="20" spans="1:15" x14ac:dyDescent="0.25">
      <c r="A20" s="17">
        <v>19</v>
      </c>
      <c r="B20" s="3">
        <v>2018</v>
      </c>
      <c r="C20" s="3" t="s">
        <v>145</v>
      </c>
      <c r="D20" s="3">
        <v>18</v>
      </c>
      <c r="E20" s="3">
        <v>18</v>
      </c>
      <c r="F20" s="3">
        <v>36</v>
      </c>
      <c r="G20" s="3">
        <v>481</v>
      </c>
      <c r="H20" s="13">
        <v>42832125</v>
      </c>
      <c r="I20" s="3">
        <v>13.36</v>
      </c>
      <c r="J20" s="9" t="s">
        <v>126</v>
      </c>
      <c r="K20" s="11">
        <v>50</v>
      </c>
      <c r="L20" s="11">
        <v>50</v>
      </c>
      <c r="M20" s="6">
        <f t="shared" si="2"/>
        <v>100</v>
      </c>
      <c r="N20" s="63">
        <f t="shared" si="1"/>
        <v>50</v>
      </c>
      <c r="O20" t="s">
        <v>153</v>
      </c>
    </row>
    <row r="21" spans="1:15" x14ac:dyDescent="0.25">
      <c r="A21" s="17">
        <v>20</v>
      </c>
      <c r="B21" s="3">
        <v>2018</v>
      </c>
      <c r="C21" s="3" t="s">
        <v>146</v>
      </c>
      <c r="D21" s="3">
        <v>15</v>
      </c>
      <c r="E21" s="3">
        <v>15</v>
      </c>
      <c r="F21" s="3">
        <v>30</v>
      </c>
      <c r="G21" s="3">
        <v>124</v>
      </c>
      <c r="H21" s="13">
        <v>12811575</v>
      </c>
      <c r="I21" s="3">
        <v>4.13</v>
      </c>
      <c r="J21" s="9" t="s">
        <v>126</v>
      </c>
      <c r="K21" s="11">
        <v>25</v>
      </c>
      <c r="L21" s="11">
        <v>25</v>
      </c>
      <c r="M21" s="6">
        <f t="shared" si="2"/>
        <v>50</v>
      </c>
      <c r="N21" s="63">
        <f t="shared" si="1"/>
        <v>25</v>
      </c>
      <c r="O21" t="s">
        <v>153</v>
      </c>
    </row>
    <row r="22" spans="1:15" x14ac:dyDescent="0.25">
      <c r="A22" s="17">
        <v>21</v>
      </c>
      <c r="B22" s="3">
        <v>2018</v>
      </c>
      <c r="C22" s="3" t="s">
        <v>147</v>
      </c>
      <c r="D22" s="3">
        <v>15</v>
      </c>
      <c r="E22" s="3">
        <v>15</v>
      </c>
      <c r="F22" s="3">
        <v>30</v>
      </c>
      <c r="G22" s="3">
        <v>93</v>
      </c>
      <c r="H22" s="13">
        <v>10211075</v>
      </c>
      <c r="I22" s="3">
        <v>3.1</v>
      </c>
      <c r="J22" s="9" t="s">
        <v>126</v>
      </c>
      <c r="K22" s="11">
        <v>25</v>
      </c>
      <c r="L22" s="11">
        <v>25</v>
      </c>
      <c r="M22" s="6">
        <f t="shared" si="2"/>
        <v>50</v>
      </c>
      <c r="N22" s="63">
        <f t="shared" si="1"/>
        <v>25</v>
      </c>
      <c r="O22" t="s">
        <v>153</v>
      </c>
    </row>
    <row r="23" spans="1:15" x14ac:dyDescent="0.25">
      <c r="A23" s="17">
        <v>22</v>
      </c>
      <c r="B23" s="3">
        <v>2018</v>
      </c>
      <c r="C23" s="3" t="s">
        <v>148</v>
      </c>
      <c r="D23" s="3">
        <v>12</v>
      </c>
      <c r="E23" s="3">
        <v>12</v>
      </c>
      <c r="F23" s="3">
        <v>24</v>
      </c>
      <c r="G23" s="3">
        <v>811</v>
      </c>
      <c r="H23" s="13">
        <v>93222938</v>
      </c>
      <c r="I23" s="3">
        <v>33.79</v>
      </c>
      <c r="J23" s="9" t="s">
        <v>126</v>
      </c>
      <c r="K23" s="11">
        <v>100</v>
      </c>
      <c r="L23" s="11">
        <v>100</v>
      </c>
      <c r="M23" s="6">
        <f t="shared" si="2"/>
        <v>200</v>
      </c>
      <c r="N23" s="63">
        <f t="shared" si="1"/>
        <v>100</v>
      </c>
      <c r="O23" t="s">
        <v>153</v>
      </c>
    </row>
    <row r="24" spans="1:15" x14ac:dyDescent="0.25">
      <c r="A24" s="17">
        <v>23</v>
      </c>
      <c r="B24" s="3">
        <v>2018</v>
      </c>
      <c r="C24" s="3" t="s">
        <v>149</v>
      </c>
      <c r="D24" s="3">
        <v>11</v>
      </c>
      <c r="E24" s="3">
        <v>11</v>
      </c>
      <c r="F24" s="3">
        <v>22</v>
      </c>
      <c r="G24" s="13">
        <v>1685</v>
      </c>
      <c r="H24" s="13">
        <v>195521113</v>
      </c>
      <c r="I24" s="3">
        <v>76.59</v>
      </c>
      <c r="J24" s="9" t="s">
        <v>126</v>
      </c>
      <c r="K24" s="11">
        <v>50</v>
      </c>
      <c r="L24" s="11">
        <v>50</v>
      </c>
      <c r="M24" s="6">
        <f t="shared" si="2"/>
        <v>100</v>
      </c>
      <c r="N24" s="63">
        <f t="shared" si="1"/>
        <v>50</v>
      </c>
      <c r="O24" t="s">
        <v>153</v>
      </c>
    </row>
    <row r="25" spans="1:15" x14ac:dyDescent="0.25">
      <c r="A25" s="17">
        <v>24</v>
      </c>
      <c r="B25" s="42">
        <v>2018</v>
      </c>
      <c r="C25" s="38" t="s">
        <v>150</v>
      </c>
      <c r="D25" s="38">
        <v>7</v>
      </c>
      <c r="E25" s="38">
        <v>7</v>
      </c>
      <c r="F25" s="38">
        <v>14</v>
      </c>
      <c r="G25" s="38">
        <v>760</v>
      </c>
      <c r="H25" s="39">
        <v>81724913</v>
      </c>
      <c r="I25" s="39">
        <v>54.29</v>
      </c>
      <c r="J25" s="9" t="s">
        <v>126</v>
      </c>
      <c r="K25" s="9">
        <v>50</v>
      </c>
      <c r="L25" s="9">
        <v>50</v>
      </c>
      <c r="M25" s="6">
        <f t="shared" si="2"/>
        <v>100</v>
      </c>
      <c r="N25" s="63">
        <f t="shared" si="1"/>
        <v>50</v>
      </c>
      <c r="O25" t="s">
        <v>153</v>
      </c>
    </row>
    <row r="26" spans="1:15" x14ac:dyDescent="0.25">
      <c r="A26" s="17">
        <v>25</v>
      </c>
      <c r="B26" s="12">
        <v>2018</v>
      </c>
      <c r="C26" s="12" t="s">
        <v>151</v>
      </c>
      <c r="D26" s="12">
        <v>6</v>
      </c>
      <c r="E26" s="12">
        <v>6</v>
      </c>
      <c r="F26" s="12">
        <v>12</v>
      </c>
      <c r="G26" s="41">
        <v>259</v>
      </c>
      <c r="H26" s="41">
        <v>24597738</v>
      </c>
      <c r="I26" s="12">
        <v>21.58</v>
      </c>
      <c r="J26" s="9" t="s">
        <v>126</v>
      </c>
      <c r="K26" s="9">
        <v>50</v>
      </c>
      <c r="L26" s="9">
        <v>50</v>
      </c>
      <c r="M26" s="6">
        <f t="shared" si="2"/>
        <v>100</v>
      </c>
      <c r="N26" s="63">
        <f t="shared" si="1"/>
        <v>50</v>
      </c>
      <c r="O26" t="s">
        <v>153</v>
      </c>
    </row>
    <row r="27" spans="1:15" x14ac:dyDescent="0.25">
      <c r="A27" s="17">
        <v>26</v>
      </c>
      <c r="B27" s="3">
        <v>2018</v>
      </c>
      <c r="C27" s="3" t="s">
        <v>152</v>
      </c>
      <c r="D27" s="3">
        <v>5</v>
      </c>
      <c r="E27" s="3">
        <v>5</v>
      </c>
      <c r="F27" s="3">
        <v>10</v>
      </c>
      <c r="G27" s="13">
        <v>656</v>
      </c>
      <c r="H27" s="13">
        <v>75963388</v>
      </c>
      <c r="I27" s="3">
        <v>65.599999999999994</v>
      </c>
      <c r="J27" s="9" t="s">
        <v>126</v>
      </c>
      <c r="K27" s="9">
        <v>50</v>
      </c>
      <c r="L27" s="9">
        <v>50</v>
      </c>
      <c r="M27" s="6">
        <f t="shared" si="2"/>
        <v>100</v>
      </c>
      <c r="N27" s="63">
        <f t="shared" si="1"/>
        <v>50</v>
      </c>
      <c r="O27" t="s">
        <v>153</v>
      </c>
    </row>
    <row r="28" spans="1:15" x14ac:dyDescent="0.25">
      <c r="A28" s="17">
        <v>27</v>
      </c>
      <c r="B28" s="3">
        <v>2018</v>
      </c>
      <c r="C28" s="3" t="s">
        <v>154</v>
      </c>
      <c r="D28" s="3">
        <v>5</v>
      </c>
      <c r="E28" s="3">
        <v>5</v>
      </c>
      <c r="F28" s="3">
        <v>10</v>
      </c>
      <c r="G28" s="13">
        <v>251</v>
      </c>
      <c r="H28" s="13">
        <v>29590400</v>
      </c>
      <c r="I28" s="3">
        <v>25.1</v>
      </c>
      <c r="J28" s="9" t="s">
        <v>126</v>
      </c>
      <c r="K28" s="9">
        <v>50</v>
      </c>
      <c r="L28" s="9">
        <v>50</v>
      </c>
      <c r="M28" s="6">
        <f t="shared" si="2"/>
        <v>100</v>
      </c>
      <c r="N28" s="63">
        <f t="shared" si="1"/>
        <v>50</v>
      </c>
      <c r="O28" t="s">
        <v>153</v>
      </c>
    </row>
    <row r="29" spans="1:15" x14ac:dyDescent="0.25">
      <c r="A29" s="17">
        <v>28</v>
      </c>
      <c r="B29" s="3">
        <v>2018</v>
      </c>
      <c r="C29" s="3" t="s">
        <v>155</v>
      </c>
      <c r="D29" s="3">
        <v>4</v>
      </c>
      <c r="E29" s="3">
        <v>4</v>
      </c>
      <c r="F29" s="3">
        <v>8</v>
      </c>
      <c r="G29" s="13">
        <v>129</v>
      </c>
      <c r="H29" s="13">
        <v>14861350</v>
      </c>
      <c r="I29" s="3">
        <v>16.13</v>
      </c>
      <c r="J29" s="9" t="s">
        <v>126</v>
      </c>
      <c r="K29" s="9">
        <v>50</v>
      </c>
      <c r="L29" s="9">
        <v>50</v>
      </c>
      <c r="M29" s="6">
        <f t="shared" si="2"/>
        <v>100</v>
      </c>
      <c r="N29" s="63">
        <f t="shared" si="1"/>
        <v>50</v>
      </c>
      <c r="O29" t="s">
        <v>153</v>
      </c>
    </row>
    <row r="30" spans="1:15" x14ac:dyDescent="0.25">
      <c r="A30" s="17">
        <v>29</v>
      </c>
      <c r="B30" s="3">
        <v>2018</v>
      </c>
      <c r="C30" s="3" t="s">
        <v>156</v>
      </c>
      <c r="D30" s="3">
        <v>1</v>
      </c>
      <c r="E30" s="3">
        <v>6</v>
      </c>
      <c r="F30" s="3">
        <v>7</v>
      </c>
      <c r="G30" s="13">
        <v>125</v>
      </c>
      <c r="H30" s="13">
        <v>11968688</v>
      </c>
      <c r="I30" s="3">
        <v>17.86</v>
      </c>
      <c r="J30" s="9" t="s">
        <v>126</v>
      </c>
      <c r="K30" s="9">
        <v>50</v>
      </c>
      <c r="L30" s="9">
        <v>50</v>
      </c>
      <c r="M30" s="6">
        <f t="shared" si="2"/>
        <v>100</v>
      </c>
      <c r="N30" s="63">
        <f t="shared" si="1"/>
        <v>50</v>
      </c>
      <c r="O30" t="s">
        <v>153</v>
      </c>
    </row>
    <row r="31" spans="1:15" x14ac:dyDescent="0.25">
      <c r="A31" s="17">
        <v>30</v>
      </c>
      <c r="B31" s="3">
        <v>2018</v>
      </c>
      <c r="C31" s="3" t="s">
        <v>157</v>
      </c>
      <c r="D31" s="3">
        <v>3</v>
      </c>
      <c r="E31" s="3">
        <v>4</v>
      </c>
      <c r="F31" s="3">
        <v>7</v>
      </c>
      <c r="G31" s="13">
        <v>842</v>
      </c>
      <c r="H31" s="13">
        <v>74978750</v>
      </c>
      <c r="I31" s="3">
        <v>120.29</v>
      </c>
      <c r="J31" s="9" t="s">
        <v>126</v>
      </c>
      <c r="K31" s="9">
        <v>50</v>
      </c>
      <c r="L31" s="9">
        <v>50</v>
      </c>
      <c r="M31" s="6">
        <f t="shared" si="2"/>
        <v>100</v>
      </c>
      <c r="N31" s="63">
        <f t="shared" si="1"/>
        <v>50</v>
      </c>
      <c r="O31" t="s">
        <v>153</v>
      </c>
    </row>
    <row r="32" spans="1:15" x14ac:dyDescent="0.25">
      <c r="A32" s="17">
        <v>31</v>
      </c>
      <c r="B32" s="3">
        <v>2018</v>
      </c>
      <c r="C32" s="3" t="s">
        <v>158</v>
      </c>
      <c r="D32" s="3">
        <v>3</v>
      </c>
      <c r="E32" s="3">
        <v>3</v>
      </c>
      <c r="F32" s="3">
        <v>6</v>
      </c>
      <c r="G32" s="13">
        <v>519</v>
      </c>
      <c r="H32" s="13">
        <v>56907638</v>
      </c>
      <c r="I32" s="3">
        <v>86.5</v>
      </c>
      <c r="J32" s="9" t="s">
        <v>126</v>
      </c>
      <c r="K32" s="9">
        <v>50</v>
      </c>
      <c r="L32" s="9">
        <v>50</v>
      </c>
      <c r="M32" s="6">
        <f t="shared" si="2"/>
        <v>100</v>
      </c>
      <c r="N32" s="63">
        <f t="shared" si="1"/>
        <v>50</v>
      </c>
      <c r="O32" t="s">
        <v>153</v>
      </c>
    </row>
    <row r="33" spans="1:15" x14ac:dyDescent="0.25">
      <c r="A33" s="17">
        <v>32</v>
      </c>
      <c r="B33" s="3">
        <v>2018</v>
      </c>
      <c r="C33" s="3" t="s">
        <v>159</v>
      </c>
      <c r="D33" s="3">
        <v>3</v>
      </c>
      <c r="E33" s="3">
        <v>3</v>
      </c>
      <c r="F33" s="3">
        <v>6</v>
      </c>
      <c r="G33" s="13">
        <v>90</v>
      </c>
      <c r="H33" s="13">
        <v>10051913</v>
      </c>
      <c r="I33" s="3">
        <v>15</v>
      </c>
      <c r="J33" s="9" t="s">
        <v>126</v>
      </c>
      <c r="K33" s="9">
        <v>50</v>
      </c>
      <c r="L33" s="9">
        <v>50</v>
      </c>
      <c r="M33" s="6">
        <f t="shared" si="2"/>
        <v>100</v>
      </c>
      <c r="N33" s="63">
        <f t="shared" si="1"/>
        <v>50</v>
      </c>
      <c r="O33" t="s">
        <v>153</v>
      </c>
    </row>
    <row r="34" spans="1:15" x14ac:dyDescent="0.25">
      <c r="A34" s="17">
        <v>33</v>
      </c>
      <c r="B34" s="3">
        <v>2018</v>
      </c>
      <c r="C34" s="3" t="s">
        <v>160</v>
      </c>
      <c r="D34" s="3">
        <v>2</v>
      </c>
      <c r="E34" s="3">
        <v>2</v>
      </c>
      <c r="F34" s="3">
        <v>4</v>
      </c>
      <c r="G34" s="13">
        <v>528</v>
      </c>
      <c r="H34" s="13">
        <v>57316263</v>
      </c>
      <c r="I34" s="3">
        <v>132</v>
      </c>
      <c r="J34" s="9" t="s">
        <v>126</v>
      </c>
      <c r="K34" s="9">
        <v>50</v>
      </c>
      <c r="L34" s="9">
        <v>50</v>
      </c>
      <c r="M34" s="6">
        <f t="shared" si="2"/>
        <v>100</v>
      </c>
      <c r="N34" s="63">
        <f t="shared" si="1"/>
        <v>50</v>
      </c>
      <c r="O34" t="s">
        <v>153</v>
      </c>
    </row>
    <row r="35" spans="1:15" x14ac:dyDescent="0.25">
      <c r="A35" s="17">
        <v>34</v>
      </c>
      <c r="B35" s="3">
        <v>2018</v>
      </c>
      <c r="C35" s="3" t="s">
        <v>161</v>
      </c>
      <c r="D35" s="3">
        <v>2</v>
      </c>
      <c r="E35" s="3">
        <v>2</v>
      </c>
      <c r="F35" s="3">
        <v>4</v>
      </c>
      <c r="G35" s="13">
        <v>158</v>
      </c>
      <c r="H35" s="13">
        <v>15668625</v>
      </c>
      <c r="I35" s="3">
        <v>39.5</v>
      </c>
      <c r="J35" s="9" t="s">
        <v>126</v>
      </c>
      <c r="K35" s="9">
        <v>50</v>
      </c>
      <c r="L35" s="9">
        <v>50</v>
      </c>
      <c r="M35" s="6">
        <f t="shared" si="2"/>
        <v>100</v>
      </c>
      <c r="N35" s="63">
        <f t="shared" si="1"/>
        <v>50</v>
      </c>
      <c r="O35" t="s">
        <v>153</v>
      </c>
    </row>
    <row r="36" spans="1:15" x14ac:dyDescent="0.25">
      <c r="A36" s="17">
        <v>35</v>
      </c>
      <c r="B36" s="3">
        <v>2018</v>
      </c>
      <c r="C36" s="3" t="s">
        <v>162</v>
      </c>
      <c r="D36" s="3">
        <v>2</v>
      </c>
      <c r="E36" s="3">
        <v>2</v>
      </c>
      <c r="F36" s="3">
        <v>4</v>
      </c>
      <c r="G36" s="13">
        <v>242</v>
      </c>
      <c r="H36" s="13">
        <v>26498413</v>
      </c>
      <c r="I36" s="3">
        <v>60.5</v>
      </c>
      <c r="J36" s="9" t="s">
        <v>126</v>
      </c>
      <c r="K36" s="9">
        <v>50</v>
      </c>
      <c r="L36" s="9">
        <v>50</v>
      </c>
      <c r="M36" s="6">
        <f t="shared" si="2"/>
        <v>100</v>
      </c>
      <c r="N36" s="63">
        <f t="shared" si="1"/>
        <v>50</v>
      </c>
      <c r="O36" t="s">
        <v>153</v>
      </c>
    </row>
    <row r="37" spans="1:15" x14ac:dyDescent="0.25">
      <c r="A37" s="17">
        <v>36</v>
      </c>
      <c r="B37" s="3">
        <v>2018</v>
      </c>
      <c r="C37" s="3" t="s">
        <v>163</v>
      </c>
      <c r="D37" s="3">
        <v>2</v>
      </c>
      <c r="E37" s="3">
        <v>2</v>
      </c>
      <c r="F37" s="3">
        <v>4</v>
      </c>
      <c r="G37" s="13">
        <v>124</v>
      </c>
      <c r="H37" s="13">
        <v>12822163</v>
      </c>
      <c r="I37" s="3">
        <v>31</v>
      </c>
      <c r="J37" s="9" t="s">
        <v>126</v>
      </c>
      <c r="K37" s="9">
        <v>50</v>
      </c>
      <c r="L37" s="9">
        <v>50</v>
      </c>
      <c r="M37" s="6">
        <f t="shared" si="2"/>
        <v>100</v>
      </c>
      <c r="N37" s="63">
        <f t="shared" si="1"/>
        <v>50</v>
      </c>
      <c r="O37" t="s">
        <v>153</v>
      </c>
    </row>
    <row r="38" spans="1:15" x14ac:dyDescent="0.25">
      <c r="A38" s="17">
        <v>37</v>
      </c>
      <c r="B38" s="3">
        <v>2018</v>
      </c>
      <c r="C38" s="3" t="s">
        <v>164</v>
      </c>
      <c r="D38" s="3">
        <v>2</v>
      </c>
      <c r="E38" s="3">
        <v>2</v>
      </c>
      <c r="F38" s="3">
        <v>4</v>
      </c>
      <c r="G38" s="13">
        <v>97</v>
      </c>
      <c r="H38" s="13">
        <v>9071913</v>
      </c>
      <c r="I38" s="3">
        <v>24.25</v>
      </c>
      <c r="J38" s="9" t="s">
        <v>126</v>
      </c>
      <c r="K38" s="9">
        <v>50</v>
      </c>
      <c r="L38" s="9">
        <v>50</v>
      </c>
      <c r="M38" s="6">
        <f t="shared" si="2"/>
        <v>100</v>
      </c>
      <c r="N38" s="63">
        <f t="shared" si="1"/>
        <v>50</v>
      </c>
      <c r="O38" t="s">
        <v>153</v>
      </c>
    </row>
    <row r="39" spans="1:15" x14ac:dyDescent="0.25">
      <c r="A39" s="17">
        <v>38</v>
      </c>
      <c r="B39" s="3">
        <v>2018</v>
      </c>
      <c r="C39" s="3" t="s">
        <v>165</v>
      </c>
      <c r="D39" s="3">
        <v>2</v>
      </c>
      <c r="E39" s="3">
        <v>2</v>
      </c>
      <c r="F39" s="3">
        <v>4</v>
      </c>
      <c r="G39" s="13">
        <v>163</v>
      </c>
      <c r="H39" s="13">
        <v>18122388</v>
      </c>
      <c r="I39" s="3">
        <v>40.75</v>
      </c>
      <c r="J39" s="9" t="s">
        <v>126</v>
      </c>
      <c r="K39" s="9">
        <v>50</v>
      </c>
      <c r="L39" s="9">
        <v>50</v>
      </c>
      <c r="M39" s="6">
        <f t="shared" si="2"/>
        <v>100</v>
      </c>
      <c r="N39" s="63">
        <f t="shared" si="1"/>
        <v>50</v>
      </c>
      <c r="O39" t="s">
        <v>153</v>
      </c>
    </row>
    <row r="40" spans="1:15" x14ac:dyDescent="0.25">
      <c r="A40" s="17">
        <v>39</v>
      </c>
      <c r="B40" s="3">
        <v>2018</v>
      </c>
      <c r="C40" s="3" t="s">
        <v>166</v>
      </c>
      <c r="D40" s="3">
        <v>2</v>
      </c>
      <c r="E40" s="3">
        <v>2</v>
      </c>
      <c r="F40" s="3">
        <v>4</v>
      </c>
      <c r="G40" s="13">
        <v>177</v>
      </c>
      <c r="H40" s="13">
        <v>10131188</v>
      </c>
      <c r="I40" s="3">
        <v>44.25</v>
      </c>
      <c r="J40" s="9" t="s">
        <v>126</v>
      </c>
      <c r="K40" s="9">
        <v>50</v>
      </c>
      <c r="L40" s="9">
        <v>50</v>
      </c>
      <c r="M40" s="6">
        <f t="shared" si="2"/>
        <v>100</v>
      </c>
      <c r="N40" s="63">
        <f t="shared" si="1"/>
        <v>50</v>
      </c>
      <c r="O40" t="s">
        <v>153</v>
      </c>
    </row>
    <row r="41" spans="1:15" x14ac:dyDescent="0.25">
      <c r="A41" s="17">
        <v>40</v>
      </c>
      <c r="B41" s="3">
        <v>2018</v>
      </c>
      <c r="C41" s="3" t="s">
        <v>167</v>
      </c>
      <c r="D41" s="3">
        <v>2</v>
      </c>
      <c r="E41" s="3">
        <v>2</v>
      </c>
      <c r="F41" s="3">
        <v>4</v>
      </c>
      <c r="G41" s="13">
        <v>249</v>
      </c>
      <c r="H41" s="13">
        <v>26850513</v>
      </c>
      <c r="I41" s="3">
        <v>62.25</v>
      </c>
      <c r="J41" s="9" t="s">
        <v>126</v>
      </c>
      <c r="K41" s="9">
        <v>50</v>
      </c>
      <c r="L41" s="9">
        <v>50</v>
      </c>
      <c r="M41" s="6">
        <f t="shared" si="2"/>
        <v>100</v>
      </c>
      <c r="N41" s="63">
        <f t="shared" si="1"/>
        <v>50</v>
      </c>
      <c r="O41" t="s">
        <v>153</v>
      </c>
    </row>
    <row r="42" spans="1:15" x14ac:dyDescent="0.25">
      <c r="A42" s="17">
        <v>41</v>
      </c>
      <c r="B42" s="3">
        <v>2018</v>
      </c>
      <c r="C42" s="3" t="s">
        <v>168</v>
      </c>
      <c r="D42" s="3">
        <v>1</v>
      </c>
      <c r="E42" s="3">
        <v>1</v>
      </c>
      <c r="F42" s="3">
        <v>2</v>
      </c>
      <c r="G42" s="13">
        <v>126</v>
      </c>
      <c r="H42" s="13">
        <v>18403613</v>
      </c>
      <c r="I42" s="3">
        <v>63</v>
      </c>
      <c r="J42" s="9" t="s">
        <v>126</v>
      </c>
      <c r="K42" s="9">
        <v>50</v>
      </c>
      <c r="L42" s="9">
        <v>50</v>
      </c>
      <c r="M42" s="6">
        <f t="shared" si="2"/>
        <v>100</v>
      </c>
      <c r="N42" s="63">
        <f t="shared" si="1"/>
        <v>50</v>
      </c>
      <c r="O42" t="s">
        <v>153</v>
      </c>
    </row>
    <row r="43" spans="1:15" x14ac:dyDescent="0.25">
      <c r="A43" s="17">
        <v>42</v>
      </c>
      <c r="B43" s="3">
        <v>2018</v>
      </c>
      <c r="C43" s="3" t="s">
        <v>169</v>
      </c>
      <c r="D43" s="3">
        <v>1</v>
      </c>
      <c r="E43" s="3">
        <v>1</v>
      </c>
      <c r="F43" s="3">
        <v>2</v>
      </c>
      <c r="G43" s="13">
        <v>1166</v>
      </c>
      <c r="H43" s="13">
        <v>121450350</v>
      </c>
      <c r="I43" s="3">
        <v>583</v>
      </c>
      <c r="J43" s="9" t="s">
        <v>126</v>
      </c>
      <c r="K43" s="9">
        <v>50</v>
      </c>
      <c r="L43" s="9">
        <v>50</v>
      </c>
      <c r="M43" s="6">
        <f t="shared" si="2"/>
        <v>100</v>
      </c>
      <c r="N43" s="63">
        <f t="shared" si="1"/>
        <v>50</v>
      </c>
      <c r="O43" t="s">
        <v>153</v>
      </c>
    </row>
    <row r="44" spans="1:15" x14ac:dyDescent="0.25">
      <c r="A44" s="17">
        <v>43</v>
      </c>
      <c r="B44" s="3">
        <v>2018</v>
      </c>
      <c r="C44" s="3" t="s">
        <v>170</v>
      </c>
      <c r="D44" s="3">
        <v>2</v>
      </c>
      <c r="E44" s="3">
        <v>2</v>
      </c>
      <c r="F44" s="3">
        <v>4</v>
      </c>
      <c r="G44" s="13">
        <v>1481</v>
      </c>
      <c r="H44" s="13">
        <v>190357125</v>
      </c>
      <c r="I44" s="3">
        <v>370.25</v>
      </c>
      <c r="J44" s="9" t="s">
        <v>126</v>
      </c>
      <c r="K44" s="9">
        <v>50</v>
      </c>
      <c r="L44" s="9">
        <v>50</v>
      </c>
      <c r="M44" s="6">
        <f t="shared" si="2"/>
        <v>100</v>
      </c>
      <c r="N44" s="63">
        <f t="shared" si="1"/>
        <v>50</v>
      </c>
      <c r="O44" t="s">
        <v>153</v>
      </c>
    </row>
    <row r="45" spans="1:15" x14ac:dyDescent="0.25">
      <c r="A45" s="17"/>
      <c r="B45" s="3"/>
      <c r="C45" s="3"/>
      <c r="D45" s="3"/>
      <c r="E45" s="3"/>
      <c r="F45" s="3"/>
      <c r="G45" s="13"/>
      <c r="H45" s="13"/>
      <c r="I45" s="3"/>
      <c r="J45" s="11"/>
      <c r="K45" s="11"/>
      <c r="L45" s="11"/>
      <c r="M45" s="6"/>
      <c r="N45" s="63">
        <f t="shared" si="1"/>
        <v>0</v>
      </c>
    </row>
    <row r="46" spans="1:15" x14ac:dyDescent="0.25">
      <c r="A46" s="17"/>
      <c r="B46" s="3"/>
      <c r="C46" s="3"/>
      <c r="D46" s="3"/>
      <c r="E46" s="3"/>
      <c r="F46" s="3"/>
      <c r="G46" s="13"/>
      <c r="H46" s="13"/>
      <c r="I46" s="3"/>
      <c r="J46" s="11"/>
      <c r="K46" s="11"/>
      <c r="L46" s="11"/>
      <c r="M46" s="6"/>
      <c r="N46" s="63">
        <f t="shared" si="1"/>
        <v>0</v>
      </c>
    </row>
    <row r="47" spans="1:15" x14ac:dyDescent="0.25">
      <c r="A47" s="17"/>
      <c r="B47" s="3"/>
      <c r="C47" s="3"/>
      <c r="D47" s="3"/>
      <c r="E47" s="3"/>
      <c r="F47" s="3"/>
      <c r="G47" s="13"/>
      <c r="H47" s="13"/>
      <c r="I47" s="3"/>
      <c r="J47" s="11"/>
      <c r="K47" s="11"/>
      <c r="L47" s="11"/>
      <c r="M47" s="6"/>
      <c r="N47" s="63">
        <f t="shared" si="1"/>
        <v>0</v>
      </c>
    </row>
    <row r="48" spans="1:15" x14ac:dyDescent="0.25">
      <c r="A48" s="17"/>
      <c r="B48" s="3"/>
      <c r="C48" s="3"/>
      <c r="D48" s="3"/>
      <c r="E48" s="3"/>
      <c r="F48" s="3"/>
      <c r="G48" s="3"/>
      <c r="H48" s="13"/>
      <c r="I48" s="3"/>
      <c r="J48" s="11"/>
      <c r="K48" s="12"/>
      <c r="L48" s="12"/>
      <c r="M48" s="6">
        <f t="shared" si="0"/>
        <v>0</v>
      </c>
      <c r="N48" s="63">
        <f t="shared" si="1"/>
        <v>0</v>
      </c>
    </row>
    <row r="49" spans="1:14" x14ac:dyDescent="0.25">
      <c r="A49" s="17"/>
      <c r="B49" s="4"/>
      <c r="C49" s="4" t="s">
        <v>110</v>
      </c>
      <c r="D49" s="4"/>
      <c r="E49" s="4"/>
      <c r="F49" s="4"/>
      <c r="G49" s="4"/>
      <c r="H49" s="5"/>
      <c r="I49" s="4"/>
      <c r="J49" s="4" t="s">
        <v>110</v>
      </c>
      <c r="K49" s="6">
        <v>1000</v>
      </c>
      <c r="L49" s="6">
        <v>1000</v>
      </c>
      <c r="M49" s="6">
        <f t="shared" si="0"/>
        <v>2000</v>
      </c>
      <c r="N49" s="63">
        <v>880</v>
      </c>
    </row>
    <row r="50" spans="1:14" ht="15.75" thickBot="1" x14ac:dyDescent="0.3">
      <c r="N50" s="63"/>
    </row>
    <row r="51" spans="1:14" ht="19.5" thickBot="1" x14ac:dyDescent="0.35">
      <c r="J51" s="9" t="s">
        <v>75</v>
      </c>
      <c r="K51" s="3">
        <f>SUM(K2:K50)</f>
        <v>5270</v>
      </c>
      <c r="L51" s="3">
        <f>SUM(L2:L50)</f>
        <v>5270</v>
      </c>
      <c r="M51" s="64">
        <f>SUM(M2:M50)</f>
        <v>10540</v>
      </c>
      <c r="N51" s="65">
        <f>SUM(N2:N49)</f>
        <v>4000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C13" workbookViewId="0">
      <selection activeCell="G35" sqref="G35"/>
    </sheetView>
  </sheetViews>
  <sheetFormatPr defaultRowHeight="15" x14ac:dyDescent="0.25"/>
  <cols>
    <col min="1" max="1" width="3.85546875" bestFit="1" customWidth="1"/>
    <col min="2" max="2" width="7.42578125" bestFit="1" customWidth="1"/>
    <col min="3" max="3" width="31.140625" bestFit="1" customWidth="1"/>
    <col min="4" max="4" width="8" bestFit="1" customWidth="1"/>
    <col min="5" max="5" width="11.5703125" bestFit="1" customWidth="1"/>
    <col min="6" max="6" width="6.5703125" bestFit="1" customWidth="1"/>
    <col min="7" max="7" width="14.140625" bestFit="1" customWidth="1"/>
    <col min="8" max="8" width="15.42578125" bestFit="1" customWidth="1"/>
    <col min="9" max="9" width="11.5703125" bestFit="1" customWidth="1"/>
    <col min="10" max="10" width="35.42578125" bestFit="1" customWidth="1"/>
    <col min="11" max="12" width="5.85546875" bestFit="1" customWidth="1"/>
  </cols>
  <sheetData>
    <row r="1" spans="1:15" x14ac:dyDescent="0.25">
      <c r="A1" s="2" t="s">
        <v>68</v>
      </c>
      <c r="B1" s="8" t="s">
        <v>69</v>
      </c>
      <c r="C1" s="8" t="s">
        <v>70</v>
      </c>
      <c r="D1" s="8" t="s">
        <v>71</v>
      </c>
      <c r="E1" s="8" t="s">
        <v>72</v>
      </c>
      <c r="F1" s="8" t="s">
        <v>75</v>
      </c>
      <c r="G1" s="8" t="s">
        <v>73</v>
      </c>
      <c r="H1" s="8" t="s">
        <v>74</v>
      </c>
      <c r="I1" s="8" t="s">
        <v>76</v>
      </c>
      <c r="J1" s="8" t="s">
        <v>83</v>
      </c>
      <c r="K1" s="8" t="s">
        <v>81</v>
      </c>
      <c r="L1" s="8" t="s">
        <v>82</v>
      </c>
      <c r="M1" s="14" t="s">
        <v>75</v>
      </c>
      <c r="N1" s="14" t="s">
        <v>219</v>
      </c>
    </row>
    <row r="2" spans="1:15" s="10" customFormat="1" ht="20.25" customHeight="1" x14ac:dyDescent="0.25">
      <c r="A2" s="30">
        <v>1</v>
      </c>
      <c r="B2" s="27">
        <v>2018</v>
      </c>
      <c r="C2" s="27" t="s">
        <v>123</v>
      </c>
      <c r="D2" s="28">
        <v>130</v>
      </c>
      <c r="E2" s="28">
        <v>128</v>
      </c>
      <c r="F2" s="28">
        <v>258</v>
      </c>
      <c r="G2" s="28">
        <v>140</v>
      </c>
      <c r="H2" s="28">
        <v>14489213</v>
      </c>
      <c r="I2" s="27">
        <v>0.54</v>
      </c>
      <c r="J2" s="31"/>
      <c r="K2" s="31">
        <v>50</v>
      </c>
      <c r="L2" s="31">
        <v>50</v>
      </c>
      <c r="M2" s="29">
        <f>SUM(K2:L2)</f>
        <v>100</v>
      </c>
      <c r="N2" s="63">
        <f>K2</f>
        <v>50</v>
      </c>
    </row>
    <row r="3" spans="1:15" s="10" customFormat="1" ht="20.25" customHeight="1" x14ac:dyDescent="0.25">
      <c r="A3" s="17">
        <v>2</v>
      </c>
      <c r="B3" s="4">
        <v>2018</v>
      </c>
      <c r="C3" s="4" t="s">
        <v>171</v>
      </c>
      <c r="D3" s="5">
        <v>77</v>
      </c>
      <c r="E3" s="5">
        <v>167</v>
      </c>
      <c r="F3" s="5">
        <v>244</v>
      </c>
      <c r="G3" s="5">
        <v>108</v>
      </c>
      <c r="H3" s="5">
        <v>10787438</v>
      </c>
      <c r="I3" s="4">
        <v>0.44</v>
      </c>
      <c r="J3" s="9"/>
      <c r="K3" s="9">
        <v>50</v>
      </c>
      <c r="L3" s="9">
        <v>50</v>
      </c>
      <c r="M3" s="6">
        <f>SUM(K3:L3)</f>
        <v>100</v>
      </c>
      <c r="N3" s="63">
        <f t="shared" ref="N3:N29" si="0">K3</f>
        <v>50</v>
      </c>
    </row>
    <row r="4" spans="1:15" s="10" customFormat="1" ht="20.25" customHeight="1" x14ac:dyDescent="0.25">
      <c r="A4" s="17">
        <v>3</v>
      </c>
      <c r="B4" s="4">
        <v>2018</v>
      </c>
      <c r="C4" s="4" t="s">
        <v>172</v>
      </c>
      <c r="D4" s="4">
        <v>85</v>
      </c>
      <c r="E4" s="4">
        <v>85</v>
      </c>
      <c r="F4" s="5">
        <v>170</v>
      </c>
      <c r="G4" s="5">
        <v>134</v>
      </c>
      <c r="H4" s="5">
        <v>13791663</v>
      </c>
      <c r="I4" s="4">
        <v>0.79</v>
      </c>
      <c r="J4" s="9"/>
      <c r="K4" s="9">
        <v>50</v>
      </c>
      <c r="L4" s="9">
        <v>50</v>
      </c>
      <c r="M4" s="6">
        <f t="shared" ref="M4:M23" si="1">SUM(K4:L4)</f>
        <v>100</v>
      </c>
      <c r="N4" s="63">
        <f t="shared" si="0"/>
        <v>50</v>
      </c>
    </row>
    <row r="5" spans="1:15" s="10" customFormat="1" ht="20.25" customHeight="1" x14ac:dyDescent="0.25">
      <c r="A5" s="17">
        <v>4</v>
      </c>
      <c r="B5" s="38">
        <v>2018</v>
      </c>
      <c r="C5" s="38" t="s">
        <v>173</v>
      </c>
      <c r="D5" s="38">
        <v>64</v>
      </c>
      <c r="E5" s="38">
        <v>68</v>
      </c>
      <c r="F5" s="39">
        <v>132</v>
      </c>
      <c r="G5" s="39">
        <v>124</v>
      </c>
      <c r="H5" s="39">
        <v>13880475</v>
      </c>
      <c r="I5" s="38">
        <v>0.94</v>
      </c>
      <c r="J5" s="9"/>
      <c r="K5" s="9">
        <v>50</v>
      </c>
      <c r="L5" s="9">
        <v>50</v>
      </c>
      <c r="M5" s="6">
        <f t="shared" si="1"/>
        <v>100</v>
      </c>
      <c r="N5" s="63">
        <f t="shared" si="0"/>
        <v>50</v>
      </c>
    </row>
    <row r="6" spans="1:15" s="10" customFormat="1" ht="20.25" customHeight="1" x14ac:dyDescent="0.25">
      <c r="A6" s="17">
        <v>6</v>
      </c>
      <c r="B6" s="4">
        <v>2018</v>
      </c>
      <c r="C6" s="4" t="s">
        <v>129</v>
      </c>
      <c r="D6" s="4">
        <v>67</v>
      </c>
      <c r="E6" s="4">
        <v>64</v>
      </c>
      <c r="F6" s="4">
        <v>131</v>
      </c>
      <c r="G6" s="5">
        <v>254</v>
      </c>
      <c r="H6" s="5">
        <v>25581238</v>
      </c>
      <c r="I6" s="4">
        <v>1.94</v>
      </c>
      <c r="J6" s="9"/>
      <c r="K6" s="9">
        <v>50</v>
      </c>
      <c r="L6" s="9">
        <v>50</v>
      </c>
      <c r="M6" s="6">
        <f t="shared" si="1"/>
        <v>100</v>
      </c>
      <c r="N6" s="63">
        <f t="shared" si="0"/>
        <v>50</v>
      </c>
    </row>
    <row r="7" spans="1:15" s="10" customFormat="1" ht="20.25" customHeight="1" x14ac:dyDescent="0.25">
      <c r="A7" s="17">
        <v>7</v>
      </c>
      <c r="B7" s="4">
        <v>2018</v>
      </c>
      <c r="C7" s="4" t="s">
        <v>174</v>
      </c>
      <c r="D7" s="4">
        <v>53</v>
      </c>
      <c r="E7" s="4">
        <v>53</v>
      </c>
      <c r="F7" s="4">
        <v>106</v>
      </c>
      <c r="G7" s="4">
        <v>678</v>
      </c>
      <c r="H7" s="5">
        <v>64625750</v>
      </c>
      <c r="I7" s="4">
        <v>6.4</v>
      </c>
      <c r="J7" s="9"/>
      <c r="K7" s="9">
        <v>50</v>
      </c>
      <c r="L7" s="9">
        <v>50</v>
      </c>
      <c r="M7" s="6">
        <f t="shared" si="1"/>
        <v>100</v>
      </c>
      <c r="N7" s="63">
        <v>100</v>
      </c>
    </row>
    <row r="8" spans="1:15" s="10" customFormat="1" ht="20.25" customHeight="1" x14ac:dyDescent="0.25">
      <c r="A8" s="17">
        <v>8</v>
      </c>
      <c r="B8" s="4">
        <v>2018</v>
      </c>
      <c r="C8" s="4" t="s">
        <v>175</v>
      </c>
      <c r="D8" s="4">
        <v>50</v>
      </c>
      <c r="E8" s="4">
        <v>50</v>
      </c>
      <c r="F8" s="4">
        <v>100</v>
      </c>
      <c r="G8" s="4">
        <v>75</v>
      </c>
      <c r="H8" s="5">
        <v>7513363</v>
      </c>
      <c r="I8" s="4">
        <v>0.75</v>
      </c>
      <c r="J8" s="9"/>
      <c r="K8" s="9">
        <v>50</v>
      </c>
      <c r="L8" s="9">
        <v>50</v>
      </c>
      <c r="M8" s="6">
        <f t="shared" si="1"/>
        <v>100</v>
      </c>
      <c r="N8" s="63">
        <f t="shared" si="0"/>
        <v>50</v>
      </c>
    </row>
    <row r="9" spans="1:15" s="10" customFormat="1" ht="20.25" customHeight="1" x14ac:dyDescent="0.25">
      <c r="A9" s="17">
        <v>9.4</v>
      </c>
      <c r="B9" s="4">
        <v>2018</v>
      </c>
      <c r="C9" s="4" t="s">
        <v>176</v>
      </c>
      <c r="D9" s="4">
        <v>50</v>
      </c>
      <c r="E9" s="4">
        <v>50</v>
      </c>
      <c r="F9" s="4">
        <v>100</v>
      </c>
      <c r="G9" s="4">
        <v>56</v>
      </c>
      <c r="H9" s="5">
        <v>5633425</v>
      </c>
      <c r="I9" s="4">
        <v>0.56000000000000005</v>
      </c>
      <c r="J9" s="9"/>
      <c r="K9" s="9">
        <v>100</v>
      </c>
      <c r="L9" s="9">
        <v>100</v>
      </c>
      <c r="M9" s="6">
        <f t="shared" si="1"/>
        <v>200</v>
      </c>
      <c r="N9" s="63">
        <f t="shared" si="0"/>
        <v>100</v>
      </c>
      <c r="O9" t="s">
        <v>187</v>
      </c>
    </row>
    <row r="10" spans="1:15" x14ac:dyDescent="0.25">
      <c r="A10" s="17">
        <v>10.657142857142899</v>
      </c>
      <c r="B10" s="3">
        <v>2018</v>
      </c>
      <c r="C10" s="3" t="s">
        <v>177</v>
      </c>
      <c r="D10" s="3">
        <v>39</v>
      </c>
      <c r="E10" s="3">
        <v>39</v>
      </c>
      <c r="F10" s="3">
        <v>78</v>
      </c>
      <c r="G10" s="3">
        <v>164</v>
      </c>
      <c r="H10" s="13">
        <v>17285363</v>
      </c>
      <c r="I10" s="3">
        <v>2.1</v>
      </c>
      <c r="J10" s="9"/>
      <c r="K10" s="9">
        <v>50</v>
      </c>
      <c r="L10" s="9">
        <v>50</v>
      </c>
      <c r="M10" s="6">
        <f t="shared" si="1"/>
        <v>100</v>
      </c>
      <c r="N10" s="63">
        <f t="shared" si="0"/>
        <v>50</v>
      </c>
    </row>
    <row r="11" spans="1:15" x14ac:dyDescent="0.25">
      <c r="A11" s="17">
        <v>11.9142857142858</v>
      </c>
      <c r="B11" s="3">
        <v>2018</v>
      </c>
      <c r="C11" s="3" t="s">
        <v>178</v>
      </c>
      <c r="D11" s="3">
        <v>40</v>
      </c>
      <c r="E11" s="3">
        <v>30</v>
      </c>
      <c r="F11" s="3">
        <v>70</v>
      </c>
      <c r="G11" s="3">
        <v>215</v>
      </c>
      <c r="H11" s="13">
        <v>23049163</v>
      </c>
      <c r="I11" s="3">
        <v>3.07</v>
      </c>
      <c r="J11" s="9"/>
      <c r="K11" s="9">
        <v>50</v>
      </c>
      <c r="L11" s="9">
        <v>50</v>
      </c>
      <c r="M11" s="6">
        <f t="shared" si="1"/>
        <v>100</v>
      </c>
      <c r="N11" s="63">
        <f t="shared" si="0"/>
        <v>50</v>
      </c>
      <c r="O11" t="s">
        <v>188</v>
      </c>
    </row>
    <row r="12" spans="1:15" x14ac:dyDescent="0.25">
      <c r="A12" s="17">
        <v>13.171428571428599</v>
      </c>
      <c r="B12" s="3">
        <v>2018</v>
      </c>
      <c r="C12" s="3" t="s">
        <v>179</v>
      </c>
      <c r="D12" s="3">
        <v>32</v>
      </c>
      <c r="E12" s="3">
        <v>31</v>
      </c>
      <c r="F12" s="3">
        <v>63</v>
      </c>
      <c r="G12" s="3">
        <v>111</v>
      </c>
      <c r="H12" s="13">
        <v>12280188</v>
      </c>
      <c r="I12" s="3">
        <v>1.76</v>
      </c>
      <c r="J12" s="9"/>
      <c r="K12" s="9">
        <v>50</v>
      </c>
      <c r="L12" s="9">
        <v>50</v>
      </c>
      <c r="M12" s="6">
        <f t="shared" si="1"/>
        <v>100</v>
      </c>
      <c r="N12" s="63">
        <f t="shared" si="0"/>
        <v>50</v>
      </c>
      <c r="O12" t="s">
        <v>188</v>
      </c>
    </row>
    <row r="13" spans="1:15" x14ac:dyDescent="0.25">
      <c r="A13" s="17">
        <v>14.4285714285715</v>
      </c>
      <c r="B13" s="3">
        <v>2018</v>
      </c>
      <c r="C13" s="3" t="s">
        <v>180</v>
      </c>
      <c r="D13" s="3">
        <v>20</v>
      </c>
      <c r="E13" s="3">
        <v>20</v>
      </c>
      <c r="F13" s="3">
        <v>40</v>
      </c>
      <c r="G13" s="3">
        <v>116</v>
      </c>
      <c r="H13" s="13">
        <v>12509350</v>
      </c>
      <c r="I13" s="3">
        <v>2.9</v>
      </c>
      <c r="J13" s="9"/>
      <c r="K13" s="9">
        <v>50</v>
      </c>
      <c r="L13" s="9">
        <v>50</v>
      </c>
      <c r="M13" s="6">
        <f t="shared" si="1"/>
        <v>100</v>
      </c>
      <c r="N13" s="63">
        <f t="shared" si="0"/>
        <v>50</v>
      </c>
    </row>
    <row r="14" spans="1:15" x14ac:dyDescent="0.25">
      <c r="A14" s="17">
        <v>15.685714285714299</v>
      </c>
      <c r="B14" s="3">
        <v>2018</v>
      </c>
      <c r="C14" s="3" t="s">
        <v>181</v>
      </c>
      <c r="D14" s="3">
        <v>5</v>
      </c>
      <c r="E14" s="3">
        <v>5</v>
      </c>
      <c r="F14" s="3">
        <v>10</v>
      </c>
      <c r="G14" s="3">
        <v>171</v>
      </c>
      <c r="H14" s="13">
        <v>16313150</v>
      </c>
      <c r="I14" s="3">
        <v>17.100000000000001</v>
      </c>
      <c r="J14" s="9"/>
      <c r="K14" s="9">
        <v>50</v>
      </c>
      <c r="L14" s="9">
        <v>50</v>
      </c>
      <c r="M14" s="6">
        <f t="shared" si="1"/>
        <v>100</v>
      </c>
      <c r="N14" s="63">
        <f t="shared" si="0"/>
        <v>50</v>
      </c>
    </row>
    <row r="15" spans="1:15" x14ac:dyDescent="0.25">
      <c r="A15" s="17">
        <v>16.9428571428572</v>
      </c>
      <c r="B15" s="3">
        <v>2018</v>
      </c>
      <c r="C15" s="3" t="s">
        <v>182</v>
      </c>
      <c r="D15" s="3">
        <v>285</v>
      </c>
      <c r="E15" s="3">
        <v>274</v>
      </c>
      <c r="F15" s="3">
        <v>559</v>
      </c>
      <c r="G15" s="3">
        <v>395</v>
      </c>
      <c r="H15" s="13">
        <v>40457725</v>
      </c>
      <c r="I15" s="3">
        <v>0.71</v>
      </c>
      <c r="J15" s="9"/>
      <c r="K15" s="11">
        <v>100</v>
      </c>
      <c r="L15" s="11">
        <v>100</v>
      </c>
      <c r="M15" s="6">
        <f t="shared" si="1"/>
        <v>200</v>
      </c>
      <c r="N15" s="63">
        <f t="shared" si="0"/>
        <v>100</v>
      </c>
    </row>
    <row r="16" spans="1:15" x14ac:dyDescent="0.25">
      <c r="A16" s="17">
        <v>18.2</v>
      </c>
      <c r="B16" s="3">
        <v>2018</v>
      </c>
      <c r="C16" s="3" t="s">
        <v>183</v>
      </c>
      <c r="D16" s="3">
        <v>207</v>
      </c>
      <c r="E16" s="3">
        <v>257</v>
      </c>
      <c r="F16" s="3">
        <v>464</v>
      </c>
      <c r="G16" s="3">
        <v>272</v>
      </c>
      <c r="H16" s="13">
        <v>29231125</v>
      </c>
      <c r="I16" s="3">
        <v>0.59</v>
      </c>
      <c r="J16" s="9"/>
      <c r="K16" s="11">
        <v>100</v>
      </c>
      <c r="L16" s="11">
        <v>100</v>
      </c>
      <c r="M16" s="6">
        <f t="shared" si="1"/>
        <v>200</v>
      </c>
      <c r="N16" s="63">
        <f t="shared" si="0"/>
        <v>100</v>
      </c>
      <c r="O16" t="s">
        <v>212</v>
      </c>
    </row>
    <row r="17" spans="1:15" x14ac:dyDescent="0.25">
      <c r="A17" s="17">
        <v>19.457142857142902</v>
      </c>
      <c r="B17" s="3">
        <v>2018</v>
      </c>
      <c r="C17" s="3" t="s">
        <v>184</v>
      </c>
      <c r="D17" s="3">
        <v>212</v>
      </c>
      <c r="E17" s="3">
        <v>212</v>
      </c>
      <c r="F17" s="3">
        <v>424</v>
      </c>
      <c r="G17" s="13">
        <v>1800</v>
      </c>
      <c r="H17" s="13">
        <v>185993675</v>
      </c>
      <c r="I17" s="3">
        <v>4.25</v>
      </c>
      <c r="J17" s="9"/>
      <c r="K17" s="11">
        <v>100</v>
      </c>
      <c r="L17" s="11">
        <v>100</v>
      </c>
      <c r="M17" s="6">
        <f t="shared" si="1"/>
        <v>200</v>
      </c>
      <c r="N17" s="63">
        <f t="shared" si="0"/>
        <v>100</v>
      </c>
    </row>
    <row r="18" spans="1:15" x14ac:dyDescent="0.25">
      <c r="A18" s="17">
        <v>20.714285714285801</v>
      </c>
      <c r="B18" s="3">
        <v>2018</v>
      </c>
      <c r="C18" s="3" t="s">
        <v>185</v>
      </c>
      <c r="D18" s="3">
        <v>110</v>
      </c>
      <c r="E18" s="3">
        <v>110</v>
      </c>
      <c r="F18" s="3">
        <v>220</v>
      </c>
      <c r="G18" s="13">
        <v>2242</v>
      </c>
      <c r="H18" s="13">
        <v>238634725</v>
      </c>
      <c r="I18" s="3">
        <v>10.19</v>
      </c>
      <c r="J18" s="9"/>
      <c r="K18" s="11">
        <v>100</v>
      </c>
      <c r="L18" s="11">
        <v>100</v>
      </c>
      <c r="M18" s="6">
        <f t="shared" si="1"/>
        <v>200</v>
      </c>
      <c r="N18" s="63">
        <f t="shared" si="0"/>
        <v>100</v>
      </c>
    </row>
    <row r="19" spans="1:15" x14ac:dyDescent="0.25">
      <c r="A19" s="17">
        <v>21.9714285714286</v>
      </c>
      <c r="B19" s="3">
        <v>2018</v>
      </c>
      <c r="C19" s="3" t="s">
        <v>186</v>
      </c>
      <c r="D19" s="3">
        <v>410</v>
      </c>
      <c r="E19" s="3">
        <v>420</v>
      </c>
      <c r="F19" s="3">
        <v>830</v>
      </c>
      <c r="G19" s="3">
        <v>485</v>
      </c>
      <c r="H19" s="13">
        <v>49367238</v>
      </c>
      <c r="I19" s="3">
        <v>0.57999999999999996</v>
      </c>
      <c r="J19" s="9"/>
      <c r="K19" s="11">
        <v>100</v>
      </c>
      <c r="L19" s="11">
        <v>100</v>
      </c>
      <c r="M19" s="6">
        <f t="shared" si="1"/>
        <v>200</v>
      </c>
      <c r="N19" s="63">
        <f t="shared" si="0"/>
        <v>100</v>
      </c>
      <c r="O19" t="s">
        <v>212</v>
      </c>
    </row>
    <row r="20" spans="1:15" x14ac:dyDescent="0.25">
      <c r="A20" s="17">
        <v>23.228571428571499</v>
      </c>
      <c r="B20" s="3">
        <v>2018</v>
      </c>
      <c r="C20" s="3" t="s">
        <v>189</v>
      </c>
      <c r="D20" s="3">
        <v>210</v>
      </c>
      <c r="E20" s="3">
        <v>210</v>
      </c>
      <c r="F20" s="3">
        <v>420</v>
      </c>
      <c r="G20" s="3">
        <v>262</v>
      </c>
      <c r="H20" s="13">
        <v>28865113</v>
      </c>
      <c r="I20" s="3">
        <v>0.62</v>
      </c>
      <c r="J20" s="9" t="s">
        <v>91</v>
      </c>
      <c r="K20" s="11">
        <v>100</v>
      </c>
      <c r="L20" s="11">
        <v>100</v>
      </c>
      <c r="M20" s="6">
        <f t="shared" si="1"/>
        <v>200</v>
      </c>
      <c r="N20" s="63">
        <f t="shared" si="0"/>
        <v>100</v>
      </c>
      <c r="O20" t="s">
        <v>190</v>
      </c>
    </row>
    <row r="21" spans="1:15" x14ac:dyDescent="0.25">
      <c r="A21" s="17">
        <v>24.485714285714302</v>
      </c>
      <c r="B21" s="3">
        <v>2018</v>
      </c>
      <c r="C21" s="3" t="s">
        <v>216</v>
      </c>
      <c r="D21" s="3">
        <v>136</v>
      </c>
      <c r="E21" s="3">
        <v>136</v>
      </c>
      <c r="F21" s="3">
        <v>272</v>
      </c>
      <c r="G21" s="13">
        <v>1314</v>
      </c>
      <c r="H21" s="13">
        <v>138567013</v>
      </c>
      <c r="I21" s="3">
        <v>4.83</v>
      </c>
      <c r="J21" s="9"/>
      <c r="K21" s="11">
        <v>100</v>
      </c>
      <c r="L21" s="11">
        <v>100</v>
      </c>
      <c r="M21" s="6">
        <f t="shared" si="1"/>
        <v>200</v>
      </c>
      <c r="N21" s="63">
        <f t="shared" si="0"/>
        <v>100</v>
      </c>
    </row>
    <row r="22" spans="1:15" x14ac:dyDescent="0.25">
      <c r="A22" s="17">
        <v>25.742857142857201</v>
      </c>
      <c r="B22" s="27">
        <v>2018</v>
      </c>
      <c r="C22" s="27" t="s">
        <v>12</v>
      </c>
      <c r="D22" s="27">
        <v>385</v>
      </c>
      <c r="E22" s="27">
        <v>385</v>
      </c>
      <c r="F22" s="27">
        <v>770</v>
      </c>
      <c r="G22" s="27">
        <v>499</v>
      </c>
      <c r="H22" s="28">
        <v>52865225</v>
      </c>
      <c r="I22" s="27">
        <v>0.65</v>
      </c>
      <c r="J22" s="29"/>
      <c r="K22" s="29">
        <v>100</v>
      </c>
      <c r="L22" s="29">
        <v>100</v>
      </c>
      <c r="M22" s="29">
        <f t="shared" si="1"/>
        <v>200</v>
      </c>
      <c r="N22" s="63">
        <f t="shared" si="0"/>
        <v>100</v>
      </c>
    </row>
    <row r="23" spans="1:15" x14ac:dyDescent="0.25">
      <c r="A23" s="17">
        <v>27</v>
      </c>
      <c r="B23" s="27">
        <v>2018</v>
      </c>
      <c r="C23" s="27" t="s">
        <v>15</v>
      </c>
      <c r="D23" s="27">
        <v>295</v>
      </c>
      <c r="E23" s="27">
        <v>305</v>
      </c>
      <c r="F23" s="27">
        <v>600</v>
      </c>
      <c r="G23" s="27">
        <v>298</v>
      </c>
      <c r="H23" s="28">
        <v>29899888</v>
      </c>
      <c r="I23" s="27">
        <v>0.5</v>
      </c>
      <c r="J23" s="29"/>
      <c r="K23" s="29">
        <v>50</v>
      </c>
      <c r="L23" s="29">
        <v>50</v>
      </c>
      <c r="M23" s="29">
        <f t="shared" si="1"/>
        <v>100</v>
      </c>
      <c r="N23" s="63">
        <f t="shared" si="0"/>
        <v>50</v>
      </c>
    </row>
    <row r="24" spans="1:15" x14ac:dyDescent="0.25">
      <c r="A24" s="17">
        <v>28.257142857142899</v>
      </c>
      <c r="B24" s="42"/>
      <c r="C24" s="38"/>
      <c r="D24" s="38"/>
      <c r="E24" s="38"/>
      <c r="F24" s="38"/>
      <c r="G24" s="38"/>
      <c r="H24" s="39"/>
      <c r="I24" s="39"/>
      <c r="J24" s="9"/>
      <c r="K24" s="9"/>
      <c r="L24" s="9"/>
      <c r="M24" s="6"/>
      <c r="N24" s="63">
        <f t="shared" si="0"/>
        <v>0</v>
      </c>
    </row>
    <row r="25" spans="1:15" x14ac:dyDescent="0.25">
      <c r="A25" s="17">
        <v>29.514285714285801</v>
      </c>
      <c r="B25" s="12"/>
      <c r="C25" s="12"/>
      <c r="D25" s="12"/>
      <c r="E25" s="12"/>
      <c r="F25" s="12"/>
      <c r="G25" s="41"/>
      <c r="H25" s="41"/>
      <c r="I25" s="12"/>
      <c r="J25" s="9"/>
      <c r="K25" s="9"/>
      <c r="L25" s="9"/>
      <c r="M25" s="6"/>
      <c r="N25" s="63">
        <f t="shared" si="0"/>
        <v>0</v>
      </c>
    </row>
    <row r="26" spans="1:15" x14ac:dyDescent="0.25">
      <c r="A26" s="17"/>
      <c r="B26" s="3"/>
      <c r="C26" s="3"/>
      <c r="D26" s="3"/>
      <c r="E26" s="3"/>
      <c r="F26" s="3"/>
      <c r="G26" s="13"/>
      <c r="H26" s="13"/>
      <c r="I26" s="3"/>
      <c r="J26" s="11"/>
      <c r="K26" s="11"/>
      <c r="L26" s="11"/>
      <c r="M26" s="6"/>
      <c r="N26" s="63">
        <f t="shared" si="0"/>
        <v>0</v>
      </c>
    </row>
    <row r="27" spans="1:15" x14ac:dyDescent="0.25">
      <c r="A27" s="17"/>
      <c r="B27" s="3"/>
      <c r="C27" s="3"/>
      <c r="D27" s="3"/>
      <c r="E27" s="3"/>
      <c r="F27" s="3"/>
      <c r="G27" s="13"/>
      <c r="H27" s="13"/>
      <c r="I27" s="3"/>
      <c r="J27" s="11"/>
      <c r="K27" s="11"/>
      <c r="L27" s="11"/>
      <c r="M27" s="6"/>
      <c r="N27" s="63">
        <f t="shared" si="0"/>
        <v>0</v>
      </c>
    </row>
    <row r="28" spans="1:15" x14ac:dyDescent="0.25">
      <c r="A28" s="17"/>
      <c r="B28" s="3"/>
      <c r="C28" s="3"/>
      <c r="D28" s="3"/>
      <c r="E28" s="3"/>
      <c r="F28" s="3"/>
      <c r="G28" s="13"/>
      <c r="H28" s="13"/>
      <c r="I28" s="3"/>
      <c r="J28" s="11"/>
      <c r="K28" s="11"/>
      <c r="L28" s="11"/>
      <c r="M28" s="6"/>
      <c r="N28" s="63">
        <f t="shared" si="0"/>
        <v>0</v>
      </c>
    </row>
    <row r="29" spans="1:15" x14ac:dyDescent="0.25">
      <c r="A29" s="17"/>
      <c r="B29" s="3"/>
      <c r="C29" s="3"/>
      <c r="D29" s="3"/>
      <c r="E29" s="3"/>
      <c r="F29" s="3"/>
      <c r="G29" s="3"/>
      <c r="H29" s="13"/>
      <c r="I29" s="3"/>
      <c r="J29" s="11"/>
      <c r="K29" s="12"/>
      <c r="L29" s="12"/>
      <c r="M29" s="6">
        <f t="shared" ref="M29:M30" si="2">SUM(K29:L29)</f>
        <v>0</v>
      </c>
      <c r="N29" s="63">
        <f t="shared" si="0"/>
        <v>0</v>
      </c>
    </row>
    <row r="30" spans="1:15" x14ac:dyDescent="0.25">
      <c r="A30" s="17"/>
      <c r="B30" s="4"/>
      <c r="C30" s="4" t="s">
        <v>110</v>
      </c>
      <c r="D30" s="4"/>
      <c r="E30" s="4"/>
      <c r="F30" s="4"/>
      <c r="G30" s="4"/>
      <c r="H30" s="5"/>
      <c r="I30" s="4"/>
      <c r="J30" s="4" t="s">
        <v>110</v>
      </c>
      <c r="K30" s="6">
        <v>1000</v>
      </c>
      <c r="L30" s="6">
        <v>1000</v>
      </c>
      <c r="M30" s="6">
        <f t="shared" si="2"/>
        <v>2000</v>
      </c>
      <c r="N30" s="63">
        <v>900</v>
      </c>
      <c r="O30" t="s">
        <v>215</v>
      </c>
    </row>
    <row r="31" spans="1:15" ht="15.75" thickBot="1" x14ac:dyDescent="0.3">
      <c r="N31" s="63"/>
    </row>
    <row r="32" spans="1:15" ht="19.5" thickBot="1" x14ac:dyDescent="0.35">
      <c r="J32" s="9" t="s">
        <v>75</v>
      </c>
      <c r="K32" s="3">
        <f>SUM(K2:K31)</f>
        <v>2550</v>
      </c>
      <c r="L32" s="3">
        <f>SUM(L2:L31)</f>
        <v>2550</v>
      </c>
      <c r="M32" s="64">
        <f>SUM(M2:M31)</f>
        <v>5100</v>
      </c>
      <c r="N32" s="65">
        <f>SUM(N2:N30)</f>
        <v>2500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B4" workbookViewId="0">
      <selection activeCell="N37" sqref="N37"/>
    </sheetView>
  </sheetViews>
  <sheetFormatPr defaultRowHeight="15" x14ac:dyDescent="0.25"/>
  <cols>
    <col min="2" max="2" width="6" bestFit="1" customWidth="1"/>
    <col min="3" max="3" width="16.85546875" bestFit="1" customWidth="1"/>
    <col min="4" max="4" width="20.42578125" bestFit="1" customWidth="1"/>
    <col min="5" max="5" width="13.42578125" customWidth="1"/>
    <col min="6" max="6" width="17.85546875" bestFit="1" customWidth="1"/>
    <col min="7" max="7" width="15.28515625" bestFit="1" customWidth="1"/>
    <col min="8" max="8" width="11.5703125" bestFit="1" customWidth="1"/>
    <col min="10" max="10" width="9.42578125" bestFit="1" customWidth="1"/>
    <col min="11" max="11" width="8" bestFit="1" customWidth="1"/>
    <col min="12" max="12" width="11.5703125" bestFit="1" customWidth="1"/>
    <col min="13" max="13" width="6.5703125" bestFit="1" customWidth="1"/>
    <col min="14" max="14" width="25.140625" bestFit="1" customWidth="1"/>
    <col min="15" max="15" width="9.7109375" bestFit="1" customWidth="1"/>
  </cols>
  <sheetData>
    <row r="1" spans="1:15" x14ac:dyDescent="0.25">
      <c r="B1" s="80" t="s">
        <v>195</v>
      </c>
      <c r="C1" s="80"/>
      <c r="D1" s="80"/>
      <c r="E1" s="80"/>
      <c r="F1" s="80"/>
      <c r="G1" s="80"/>
      <c r="H1" s="80"/>
    </row>
    <row r="2" spans="1:15" x14ac:dyDescent="0.25">
      <c r="B2" s="80" t="s">
        <v>196</v>
      </c>
      <c r="C2" s="80"/>
      <c r="D2" s="80"/>
      <c r="E2" s="80"/>
      <c r="F2" s="80"/>
      <c r="G2" s="80"/>
      <c r="H2" s="80"/>
    </row>
    <row r="3" spans="1:15" x14ac:dyDescent="0.25">
      <c r="B3" s="47"/>
      <c r="C3" s="47"/>
      <c r="D3" s="47"/>
      <c r="E3" s="47"/>
      <c r="F3" s="47"/>
      <c r="G3" s="47"/>
      <c r="H3" s="47"/>
    </row>
    <row r="4" spans="1:15" x14ac:dyDescent="0.25">
      <c r="B4" s="48" t="s">
        <v>191</v>
      </c>
      <c r="C4" s="48" t="s">
        <v>192</v>
      </c>
      <c r="D4" s="48" t="s">
        <v>193</v>
      </c>
      <c r="E4" s="48" t="s">
        <v>75</v>
      </c>
      <c r="F4" s="48" t="s">
        <v>194</v>
      </c>
      <c r="G4" s="48" t="s">
        <v>74</v>
      </c>
      <c r="H4" s="48" t="s">
        <v>76</v>
      </c>
    </row>
    <row r="5" spans="1:15" x14ac:dyDescent="0.25">
      <c r="A5" s="7"/>
      <c r="B5" s="44">
        <v>2018</v>
      </c>
      <c r="C5" s="45">
        <v>38387</v>
      </c>
      <c r="D5" s="45">
        <v>38024</v>
      </c>
      <c r="E5" s="45">
        <v>76411</v>
      </c>
      <c r="F5" s="45">
        <v>107885</v>
      </c>
      <c r="G5" s="45">
        <v>11423783900</v>
      </c>
      <c r="H5" s="44">
        <v>1.41</v>
      </c>
      <c r="I5" s="37"/>
    </row>
    <row r="6" spans="1:15" ht="15.75" thickBot="1" x14ac:dyDescent="0.3"/>
    <row r="7" spans="1:15" x14ac:dyDescent="0.25">
      <c r="B7" s="43" t="s">
        <v>205</v>
      </c>
      <c r="D7" s="49">
        <f>G5*20%</f>
        <v>2284756780</v>
      </c>
      <c r="I7" s="71"/>
      <c r="J7" s="72"/>
      <c r="K7" s="72"/>
      <c r="L7" s="72"/>
      <c r="M7" s="72"/>
      <c r="N7" s="72"/>
      <c r="O7" s="73"/>
    </row>
    <row r="8" spans="1:15" x14ac:dyDescent="0.25">
      <c r="I8" s="74"/>
      <c r="J8" s="82" t="s">
        <v>229</v>
      </c>
      <c r="K8" s="82"/>
      <c r="L8" s="82"/>
      <c r="M8" s="82"/>
      <c r="N8" s="82"/>
      <c r="O8" s="75"/>
    </row>
    <row r="9" spans="1:15" x14ac:dyDescent="0.25">
      <c r="B9" s="81" t="s">
        <v>206</v>
      </c>
      <c r="C9" s="81"/>
      <c r="D9" s="81"/>
      <c r="E9" s="81"/>
      <c r="F9" s="81"/>
      <c r="G9" s="81"/>
      <c r="H9" s="81"/>
      <c r="I9" s="74"/>
      <c r="J9" s="76"/>
      <c r="K9" s="76"/>
      <c r="L9" s="76"/>
      <c r="M9" s="76"/>
      <c r="N9" s="76"/>
      <c r="O9" s="75"/>
    </row>
    <row r="10" spans="1:15" x14ac:dyDescent="0.25">
      <c r="C10" s="2" t="s">
        <v>204</v>
      </c>
      <c r="D10" s="2" t="s">
        <v>71</v>
      </c>
      <c r="E10" s="2" t="s">
        <v>72</v>
      </c>
      <c r="F10" s="2" t="s">
        <v>75</v>
      </c>
      <c r="I10" s="74"/>
      <c r="J10" s="2" t="s">
        <v>204</v>
      </c>
      <c r="K10" s="2" t="s">
        <v>71</v>
      </c>
      <c r="L10" s="2" t="s">
        <v>72</v>
      </c>
      <c r="M10" s="2" t="s">
        <v>75</v>
      </c>
      <c r="N10" s="66" t="s">
        <v>226</v>
      </c>
      <c r="O10" s="75"/>
    </row>
    <row r="11" spans="1:15" x14ac:dyDescent="0.25">
      <c r="C11" s="46" t="s">
        <v>197</v>
      </c>
      <c r="D11" s="3">
        <f>POLOS!K51</f>
        <v>5270</v>
      </c>
      <c r="E11" s="3">
        <f>POLOS!L51</f>
        <v>5270</v>
      </c>
      <c r="F11" s="3">
        <f>POLOS!M51</f>
        <v>10540</v>
      </c>
      <c r="I11" s="74"/>
      <c r="J11" s="46" t="s">
        <v>197</v>
      </c>
      <c r="K11" s="69">
        <v>4000</v>
      </c>
      <c r="L11" s="69">
        <v>4000</v>
      </c>
      <c r="M11" s="64">
        <f>POLOS!T51</f>
        <v>0</v>
      </c>
      <c r="N11" s="69" t="s">
        <v>227</v>
      </c>
      <c r="O11" s="75"/>
    </row>
    <row r="12" spans="1:15" x14ac:dyDescent="0.25">
      <c r="C12" s="46" t="s">
        <v>198</v>
      </c>
      <c r="D12" s="3">
        <f>'up 100%'!K32</f>
        <v>2550</v>
      </c>
      <c r="E12" s="3">
        <f>'up 100%'!L32</f>
        <v>2550</v>
      </c>
      <c r="F12" s="3">
        <f>'up 100%'!M32</f>
        <v>5100</v>
      </c>
      <c r="I12" s="74"/>
      <c r="J12" s="46" t="s">
        <v>198</v>
      </c>
      <c r="K12" s="69">
        <v>2500</v>
      </c>
      <c r="L12" s="69">
        <v>2500</v>
      </c>
      <c r="M12" s="64">
        <f>'up 100%'!T32</f>
        <v>0</v>
      </c>
      <c r="N12" s="69" t="s">
        <v>231</v>
      </c>
      <c r="O12" s="75"/>
    </row>
    <row r="13" spans="1:15" x14ac:dyDescent="0.25">
      <c r="C13" s="46" t="s">
        <v>199</v>
      </c>
      <c r="D13" s="3">
        <f>'80'!K18</f>
        <v>1280</v>
      </c>
      <c r="E13" s="3">
        <f>'80'!L18</f>
        <v>1280</v>
      </c>
      <c r="F13" s="3">
        <f>'80'!M18</f>
        <v>2560</v>
      </c>
      <c r="I13" s="74"/>
      <c r="J13" s="46" t="s">
        <v>199</v>
      </c>
      <c r="K13" s="3">
        <v>1000</v>
      </c>
      <c r="L13" s="3">
        <v>1000</v>
      </c>
      <c r="M13" s="64">
        <f>'80'!T18</f>
        <v>0</v>
      </c>
      <c r="N13" s="3"/>
      <c r="O13" s="75"/>
    </row>
    <row r="14" spans="1:15" x14ac:dyDescent="0.25">
      <c r="C14" s="46" t="s">
        <v>200</v>
      </c>
      <c r="D14" s="3">
        <f>'100'!K46</f>
        <v>2745</v>
      </c>
      <c r="E14" s="3">
        <f>'100'!L46</f>
        <v>2745</v>
      </c>
      <c r="F14" s="3">
        <f>'100'!M46</f>
        <v>5490</v>
      </c>
      <c r="I14" s="74"/>
      <c r="J14" s="46" t="s">
        <v>200</v>
      </c>
      <c r="K14" s="3">
        <v>3000</v>
      </c>
      <c r="L14" s="3">
        <v>3000</v>
      </c>
      <c r="M14" s="64">
        <f>'100'!T46</f>
        <v>0</v>
      </c>
      <c r="N14" s="3"/>
      <c r="O14" s="75"/>
    </row>
    <row r="15" spans="1:15" x14ac:dyDescent="0.25">
      <c r="C15" s="46" t="s">
        <v>201</v>
      </c>
      <c r="D15" s="3">
        <f>'120'!K35</f>
        <v>3430</v>
      </c>
      <c r="E15" s="3">
        <f>'120'!L35</f>
        <v>3430</v>
      </c>
      <c r="F15" s="3">
        <f>'120'!M35</f>
        <v>6860</v>
      </c>
      <c r="I15" s="74"/>
      <c r="J15" s="46" t="s">
        <v>201</v>
      </c>
      <c r="K15" s="3">
        <v>3000</v>
      </c>
      <c r="L15" s="3">
        <v>3000</v>
      </c>
      <c r="M15" s="64">
        <f>'120'!T35</f>
        <v>0</v>
      </c>
      <c r="N15" s="3"/>
      <c r="O15" s="75"/>
    </row>
    <row r="16" spans="1:15" x14ac:dyDescent="0.25">
      <c r="C16" s="46" t="s">
        <v>202</v>
      </c>
      <c r="D16" s="3">
        <f>'170'!K23</f>
        <v>1750</v>
      </c>
      <c r="E16" s="3">
        <f>'170'!L23</f>
        <v>1750</v>
      </c>
      <c r="F16" s="3">
        <f>'170'!M23</f>
        <v>3500</v>
      </c>
      <c r="I16" s="74"/>
      <c r="J16" s="46" t="s">
        <v>202</v>
      </c>
      <c r="K16" s="69">
        <v>1500</v>
      </c>
      <c r="L16" s="69">
        <v>1500</v>
      </c>
      <c r="M16" s="64">
        <f>'170'!T23</f>
        <v>0</v>
      </c>
      <c r="N16" s="69" t="s">
        <v>228</v>
      </c>
      <c r="O16" s="75"/>
    </row>
    <row r="17" spans="2:15" ht="15.75" thickBot="1" x14ac:dyDescent="0.3">
      <c r="C17" s="53" t="s">
        <v>203</v>
      </c>
      <c r="D17" s="54">
        <f>'180'!K18</f>
        <v>1950</v>
      </c>
      <c r="E17" s="54">
        <f>'180'!L18</f>
        <v>1950</v>
      </c>
      <c r="F17" s="54">
        <f>'180'!M18</f>
        <v>3900</v>
      </c>
      <c r="I17" s="74"/>
      <c r="J17" s="53" t="s">
        <v>203</v>
      </c>
      <c r="K17" s="54">
        <v>2500</v>
      </c>
      <c r="L17" s="54">
        <v>2500</v>
      </c>
      <c r="M17" s="67">
        <f>'180'!T18</f>
        <v>0</v>
      </c>
      <c r="N17" s="3"/>
      <c r="O17" s="75"/>
    </row>
    <row r="18" spans="2:15" ht="15.75" thickBot="1" x14ac:dyDescent="0.3">
      <c r="C18" s="55" t="s">
        <v>75</v>
      </c>
      <c r="D18" s="56">
        <f>SUM(D11:D17)</f>
        <v>18975</v>
      </c>
      <c r="E18" s="56">
        <f>SUM(E11:E17)</f>
        <v>18975</v>
      </c>
      <c r="F18" s="56">
        <f>SUM(F11:F17)</f>
        <v>37950</v>
      </c>
      <c r="I18" s="74"/>
      <c r="J18" s="55" t="s">
        <v>75</v>
      </c>
      <c r="K18" s="56">
        <f>SUM(K11:K17)</f>
        <v>17500</v>
      </c>
      <c r="L18" s="56">
        <f>SUM(L11:L17)</f>
        <v>17500</v>
      </c>
      <c r="M18" s="68">
        <f>SUM(M11:M17)</f>
        <v>0</v>
      </c>
      <c r="N18" s="70"/>
      <c r="O18" s="75"/>
    </row>
    <row r="19" spans="2:15" ht="15.75" thickBot="1" x14ac:dyDescent="0.3">
      <c r="I19" s="77"/>
      <c r="J19" s="78"/>
      <c r="K19" s="78"/>
      <c r="L19" s="78"/>
      <c r="M19" s="78"/>
      <c r="N19" s="78"/>
      <c r="O19" s="79"/>
    </row>
    <row r="21" spans="2:15" x14ac:dyDescent="0.25">
      <c r="B21" s="43" t="s">
        <v>207</v>
      </c>
    </row>
    <row r="22" spans="2:15" ht="15.75" thickBot="1" x14ac:dyDescent="0.3">
      <c r="C22" s="50">
        <f>F18</f>
        <v>37950</v>
      </c>
      <c r="D22" s="51">
        <v>10000</v>
      </c>
      <c r="E22" s="52" t="s">
        <v>208</v>
      </c>
      <c r="F22" s="51">
        <f>C22*D22</f>
        <v>379500000</v>
      </c>
    </row>
    <row r="23" spans="2:15" x14ac:dyDescent="0.25">
      <c r="I23" s="71"/>
      <c r="J23" s="72"/>
      <c r="K23" s="72"/>
      <c r="L23" s="72"/>
      <c r="M23" s="72"/>
      <c r="N23" s="72"/>
      <c r="O23" s="73"/>
    </row>
    <row r="24" spans="2:15" x14ac:dyDescent="0.25">
      <c r="I24" s="74"/>
      <c r="J24" s="82" t="s">
        <v>230</v>
      </c>
      <c r="K24" s="82"/>
      <c r="L24" s="82"/>
      <c r="M24" s="82"/>
      <c r="N24" s="82"/>
      <c r="O24" s="75"/>
    </row>
    <row r="25" spans="2:15" x14ac:dyDescent="0.25">
      <c r="I25" s="74"/>
      <c r="J25" s="76"/>
      <c r="K25" s="76"/>
      <c r="L25" s="76"/>
      <c r="M25" s="76"/>
      <c r="N25" s="76"/>
      <c r="O25" s="75"/>
    </row>
    <row r="26" spans="2:15" x14ac:dyDescent="0.25">
      <c r="I26" s="74"/>
      <c r="J26" s="2" t="s">
        <v>204</v>
      </c>
      <c r="K26" s="2" t="s">
        <v>71</v>
      </c>
      <c r="L26" s="2" t="s">
        <v>72</v>
      </c>
      <c r="M26" s="2" t="s">
        <v>75</v>
      </c>
      <c r="N26" s="66" t="s">
        <v>226</v>
      </c>
      <c r="O26" s="75"/>
    </row>
    <row r="27" spans="2:15" x14ac:dyDescent="0.25">
      <c r="I27" s="74"/>
      <c r="J27" s="46" t="s">
        <v>197</v>
      </c>
      <c r="K27" s="69">
        <v>2500</v>
      </c>
      <c r="L27" s="69">
        <v>2500</v>
      </c>
      <c r="M27" s="64">
        <f>POLOS!T67</f>
        <v>0</v>
      </c>
      <c r="N27" s="6"/>
      <c r="O27" s="75"/>
    </row>
    <row r="28" spans="2:15" x14ac:dyDescent="0.25">
      <c r="I28" s="74"/>
      <c r="J28" s="46" t="s">
        <v>198</v>
      </c>
      <c r="K28" s="69">
        <v>1500</v>
      </c>
      <c r="L28" s="69">
        <v>1500</v>
      </c>
      <c r="M28" s="64">
        <f>'up 100%'!T48</f>
        <v>0</v>
      </c>
      <c r="N28" s="6"/>
      <c r="O28" s="75"/>
    </row>
    <row r="29" spans="2:15" x14ac:dyDescent="0.25">
      <c r="I29" s="74"/>
      <c r="J29" s="46" t="s">
        <v>199</v>
      </c>
      <c r="K29" s="3">
        <v>1000</v>
      </c>
      <c r="L29" s="3">
        <v>1000</v>
      </c>
      <c r="M29" s="64">
        <f>'80'!T34</f>
        <v>0</v>
      </c>
      <c r="N29" s="6"/>
      <c r="O29" s="75"/>
    </row>
    <row r="30" spans="2:15" x14ac:dyDescent="0.25">
      <c r="I30" s="74"/>
      <c r="J30" s="46" t="s">
        <v>200</v>
      </c>
      <c r="K30" s="3">
        <v>3000</v>
      </c>
      <c r="L30" s="3">
        <v>3000</v>
      </c>
      <c r="M30" s="64">
        <f>'100'!T62</f>
        <v>0</v>
      </c>
      <c r="N30" s="6"/>
      <c r="O30" s="75"/>
    </row>
    <row r="31" spans="2:15" x14ac:dyDescent="0.25">
      <c r="I31" s="74"/>
      <c r="J31" s="46" t="s">
        <v>201</v>
      </c>
      <c r="K31" s="3">
        <v>3000</v>
      </c>
      <c r="L31" s="3">
        <v>3000</v>
      </c>
      <c r="M31" s="64">
        <f>'120'!T51</f>
        <v>0</v>
      </c>
      <c r="N31" s="6"/>
      <c r="O31" s="75"/>
    </row>
    <row r="32" spans="2:15" x14ac:dyDescent="0.25">
      <c r="I32" s="74"/>
      <c r="J32" s="46" t="s">
        <v>202</v>
      </c>
      <c r="K32" s="69">
        <v>1000</v>
      </c>
      <c r="L32" s="69">
        <v>1000</v>
      </c>
      <c r="M32" s="64">
        <f>'170'!T39</f>
        <v>0</v>
      </c>
      <c r="N32" s="6"/>
      <c r="O32" s="75"/>
    </row>
    <row r="33" spans="9:15" ht="15.75" thickBot="1" x14ac:dyDescent="0.3">
      <c r="I33" s="74"/>
      <c r="J33" s="53" t="s">
        <v>203</v>
      </c>
      <c r="K33" s="54">
        <v>2500</v>
      </c>
      <c r="L33" s="54">
        <v>2500</v>
      </c>
      <c r="M33" s="67">
        <f>'180'!T34</f>
        <v>0</v>
      </c>
      <c r="N33" s="3"/>
      <c r="O33" s="75"/>
    </row>
    <row r="34" spans="9:15" ht="15.75" thickBot="1" x14ac:dyDescent="0.3">
      <c r="I34" s="74"/>
      <c r="J34" s="55" t="s">
        <v>75</v>
      </c>
      <c r="K34" s="56">
        <f>SUM(K27:K33)</f>
        <v>14500</v>
      </c>
      <c r="L34" s="56">
        <f>SUM(L27:L33)</f>
        <v>14500</v>
      </c>
      <c r="M34" s="68">
        <f>SUM(M27:M33)</f>
        <v>0</v>
      </c>
      <c r="N34" s="70"/>
      <c r="O34" s="75"/>
    </row>
    <row r="35" spans="9:15" ht="15.75" thickBot="1" x14ac:dyDescent="0.3">
      <c r="I35" s="77"/>
      <c r="J35" s="78"/>
      <c r="K35" s="78"/>
      <c r="L35" s="78"/>
      <c r="M35" s="78"/>
      <c r="N35" s="78"/>
      <c r="O35" s="79"/>
    </row>
  </sheetData>
  <mergeCells count="5">
    <mergeCell ref="B1:H1"/>
    <mergeCell ref="B2:H2"/>
    <mergeCell ref="B9:H9"/>
    <mergeCell ref="J8:N8"/>
    <mergeCell ref="J24:N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80</vt:lpstr>
      <vt:lpstr>100</vt:lpstr>
      <vt:lpstr>120</vt:lpstr>
      <vt:lpstr>170</vt:lpstr>
      <vt:lpstr>180</vt:lpstr>
      <vt:lpstr>POLOS</vt:lpstr>
      <vt:lpstr>up 100%</vt:lpstr>
      <vt:lpstr>Resume PO Cetak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ARS</cp:lastModifiedBy>
  <dcterms:created xsi:type="dcterms:W3CDTF">2018-09-04T07:43:36Z</dcterms:created>
  <dcterms:modified xsi:type="dcterms:W3CDTF">2019-01-02T10:39:39Z</dcterms:modified>
</cp:coreProperties>
</file>