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2017" sheetId="1" r:id="rId1"/>
    <sheet name="2018" sheetId="3" r:id="rId2"/>
    <sheet name="Sheet2" sheetId="2" r:id="rId3"/>
  </sheets>
  <definedNames>
    <definedName name="_xlnm.Print_Area" localSheetId="0">'2017'!$A$1:$J$79</definedName>
    <definedName name="_xlnm.Print_Area" localSheetId="1">'2018'!$A$1:$J$81</definedName>
    <definedName name="_xlnm.Print_Area" localSheetId="2">Sheet2!$A$1:$J$19</definedName>
  </definedNames>
  <calcPr calcId="144525"/>
</workbook>
</file>

<file path=xl/calcChain.xml><?xml version="1.0" encoding="utf-8"?>
<calcChain xmlns="http://schemas.openxmlformats.org/spreadsheetml/2006/main">
  <c r="M2" i="3" l="1"/>
  <c r="M1" i="3"/>
  <c r="J77" i="3"/>
  <c r="J76" i="3"/>
  <c r="J75" i="3"/>
  <c r="J78" i="3" l="1"/>
  <c r="F73" i="3"/>
  <c r="C73" i="3"/>
  <c r="J80" i="3"/>
  <c r="M3" i="3" l="1"/>
  <c r="M4" i="3" s="1"/>
  <c r="J79" i="3"/>
  <c r="J81" i="3" s="1"/>
  <c r="M2" i="1"/>
  <c r="M1" i="1"/>
  <c r="F71" i="1"/>
  <c r="J74" i="1"/>
  <c r="J73" i="1"/>
  <c r="I2" i="3" l="1"/>
  <c r="I81" i="3"/>
  <c r="I30" i="1"/>
  <c r="J78" i="1" s="1"/>
  <c r="J75" i="1" l="1"/>
  <c r="J18" i="2"/>
  <c r="J16" i="2"/>
  <c r="J14" i="2"/>
  <c r="J13" i="2"/>
  <c r="F11" i="2"/>
  <c r="C11" i="2"/>
  <c r="J15" i="2" l="1"/>
  <c r="J17" i="2" s="1"/>
  <c r="J19" i="2" s="1"/>
  <c r="I19" i="2" l="1"/>
  <c r="J76" i="1" l="1"/>
  <c r="J77" i="1" s="1"/>
  <c r="C71" i="1"/>
  <c r="M3" i="1" l="1"/>
  <c r="M4" i="1" s="1"/>
  <c r="J79" i="1"/>
  <c r="I79" i="1" l="1"/>
  <c r="I2" i="1"/>
</calcChain>
</file>

<file path=xl/sharedStrings.xml><?xml version="1.0" encoding="utf-8"?>
<sst xmlns="http://schemas.openxmlformats.org/spreadsheetml/2006/main" count="97" uniqueCount="32">
  <si>
    <t>NAMA PELANGGAN</t>
  </si>
  <si>
    <t>SISTEM PENAGIHAN                    :</t>
  </si>
  <si>
    <t>SISTEM PEMBAYARAN</t>
  </si>
  <si>
    <t>TOTAL PIUTANG                            :</t>
  </si>
  <si>
    <t>TGL</t>
  </si>
  <si>
    <t>TRANSAKSI</t>
  </si>
  <si>
    <t>EKSPEDISI</t>
  </si>
  <si>
    <t>TOTAL BAYAR</t>
  </si>
  <si>
    <t>KETERANGAN</t>
  </si>
  <si>
    <t>ID PESANAN</t>
  </si>
  <si>
    <t>QTY</t>
  </si>
  <si>
    <t>JUMLAH</t>
  </si>
  <si>
    <t>ID RETUR</t>
  </si>
  <si>
    <t>TOTAL</t>
  </si>
  <si>
    <t>TOTAL PESANAN</t>
  </si>
  <si>
    <t>TOTAL RETUR</t>
  </si>
  <si>
    <t>TOTAL TAGIHAN</t>
  </si>
  <si>
    <t>TOTAL EKSPEDISI</t>
  </si>
  <si>
    <t>TOTAL PIUTANG</t>
  </si>
  <si>
    <t>TOTAL AKHIR</t>
  </si>
  <si>
    <t>: TUNAI</t>
  </si>
  <si>
    <t>-</t>
  </si>
  <si>
    <t>disc terpotong</t>
  </si>
  <si>
    <t>Penjualan Tunai Tanpa Diskon</t>
  </si>
  <si>
    <t>Retur Tanpa Disc</t>
  </si>
  <si>
    <t>Total</t>
  </si>
  <si>
    <t>Disc 12,5</t>
  </si>
  <si>
    <t>: ASEP RADJIS | JM</t>
  </si>
  <si>
    <t>Disc terpotong</t>
  </si>
  <si>
    <t xml:space="preserve">: ASEP RADJIS | JAYA MANDIRI </t>
  </si>
  <si>
    <t>Disc Terpotong</t>
  </si>
  <si>
    <t>TOTAL TRANSAKSI                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</si>
</sst>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41" fontId="2" fillId="0" borderId="0" xfId="1" applyFont="1" applyAlignment="1">
      <alignment horizontal="left"/>
    </xf>
    <xf numFmtId="41" fontId="2" fillId="0" borderId="0" xfId="1" applyFont="1"/>
    <xf numFmtId="41" fontId="0" fillId="0" borderId="0" xfId="0" applyNumberFormat="1"/>
    <xf numFmtId="41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1" fontId="0" fillId="0" borderId="0" xfId="1" applyFont="1"/>
    <xf numFmtId="0" fontId="2" fillId="0" borderId="6" xfId="0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1" fontId="0" fillId="0" borderId="6" xfId="1" applyFont="1" applyBorder="1" applyAlignment="1">
      <alignment horizontal="center"/>
    </xf>
    <xf numFmtId="41" fontId="0" fillId="0" borderId="6" xfId="0" applyNumberFormat="1" applyBorder="1"/>
    <xf numFmtId="0" fontId="0" fillId="0" borderId="6" xfId="0" applyBorder="1"/>
    <xf numFmtId="41" fontId="0" fillId="0" borderId="6" xfId="1" applyFont="1" applyBorder="1"/>
    <xf numFmtId="0" fontId="2" fillId="0" borderId="6" xfId="0" applyFont="1" applyBorder="1" applyAlignment="1">
      <alignment horizontal="center"/>
    </xf>
    <xf numFmtId="41" fontId="2" fillId="0" borderId="6" xfId="1" applyFont="1" applyBorder="1" applyAlignment="1">
      <alignment horizontal="center"/>
    </xf>
    <xf numFmtId="41" fontId="2" fillId="0" borderId="6" xfId="0" applyNumberFormat="1" applyFont="1" applyBorder="1" applyAlignment="1">
      <alignment horizontal="center"/>
    </xf>
    <xf numFmtId="41" fontId="0" fillId="0" borderId="6" xfId="0" applyNumberFormat="1" applyBorder="1" applyAlignment="1">
      <alignment horizontal="center"/>
    </xf>
    <xf numFmtId="41" fontId="0" fillId="0" borderId="4" xfId="0" applyNumberFormat="1" applyBorder="1" applyAlignment="1">
      <alignment horizontal="center"/>
    </xf>
    <xf numFmtId="41" fontId="0" fillId="0" borderId="2" xfId="1" applyFont="1" applyBorder="1" applyAlignment="1">
      <alignment horizontal="center"/>
    </xf>
    <xf numFmtId="16" fontId="0" fillId="0" borderId="6" xfId="0" applyNumberFormat="1" applyBorder="1" applyAlignment="1"/>
    <xf numFmtId="16" fontId="2" fillId="0" borderId="6" xfId="0" applyNumberFormat="1" applyFont="1" applyBorder="1" applyAlignment="1">
      <alignment horizontal="center"/>
    </xf>
    <xf numFmtId="41" fontId="2" fillId="0" borderId="6" xfId="0" applyNumberFormat="1" applyFont="1" applyBorder="1"/>
    <xf numFmtId="16" fontId="0" fillId="0" borderId="6" xfId="0" applyNumberFormat="1" applyBorder="1"/>
    <xf numFmtId="41" fontId="2" fillId="0" borderId="6" xfId="1" applyFont="1" applyBorder="1" applyAlignment="1"/>
    <xf numFmtId="41" fontId="2" fillId="0" borderId="6" xfId="0" applyNumberFormat="1" applyFont="1" applyBorder="1" applyAlignment="1"/>
    <xf numFmtId="0" fontId="0" fillId="0" borderId="6" xfId="0" applyNumberFormat="1" applyBorder="1"/>
    <xf numFmtId="41" fontId="0" fillId="0" borderId="6" xfId="0" applyNumberFormat="1" applyBorder="1" applyAlignment="1">
      <alignment horizontal="center" vertical="center"/>
    </xf>
    <xf numFmtId="16" fontId="0" fillId="0" borderId="6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41" fontId="0" fillId="0" borderId="6" xfId="1" applyFont="1" applyFill="1" applyBorder="1"/>
    <xf numFmtId="41" fontId="0" fillId="0" borderId="6" xfId="0" applyNumberFormat="1" applyFill="1" applyBorder="1"/>
    <xf numFmtId="41" fontId="0" fillId="0" borderId="6" xfId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41" fontId="0" fillId="2" borderId="6" xfId="0" applyNumberFormat="1" applyFill="1" applyBorder="1"/>
    <xf numFmtId="41" fontId="0" fillId="2" borderId="6" xfId="1" applyFont="1" applyFill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16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1" fontId="0" fillId="3" borderId="6" xfId="1" applyFont="1" applyFill="1" applyBorder="1" applyAlignment="1">
      <alignment horizontal="center" vertical="center"/>
    </xf>
    <xf numFmtId="41" fontId="0" fillId="3" borderId="6" xfId="0" applyNumberFormat="1" applyFill="1" applyBorder="1"/>
    <xf numFmtId="0" fontId="0" fillId="3" borderId="6" xfId="0" applyFill="1" applyBorder="1" applyAlignment="1">
      <alignment horizontal="center" vertical="center"/>
    </xf>
    <xf numFmtId="41" fontId="0" fillId="3" borderId="6" xfId="1" applyFont="1" applyFill="1" applyBorder="1"/>
    <xf numFmtId="15" fontId="0" fillId="0" borderId="6" xfId="0" applyNumberFormat="1" applyFill="1" applyBorder="1" applyAlignment="1">
      <alignment horizontal="center"/>
    </xf>
    <xf numFmtId="15" fontId="0" fillId="0" borderId="6" xfId="0" applyNumberFormat="1" applyBorder="1" applyAlignment="1">
      <alignment horizontal="center"/>
    </xf>
    <xf numFmtId="41" fontId="2" fillId="0" borderId="5" xfId="0" applyNumberFormat="1" applyFont="1" applyFill="1" applyBorder="1" applyAlignment="1">
      <alignment horizontal="center" vertical="center"/>
    </xf>
    <xf numFmtId="41" fontId="2" fillId="0" borderId="6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16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41" fontId="2" fillId="0" borderId="5" xfId="1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 wrapText="1"/>
    </xf>
    <xf numFmtId="41" fontId="2" fillId="0" borderId="5" xfId="1" applyFont="1" applyBorder="1" applyAlignment="1">
      <alignment horizontal="center" vertical="center" wrapText="1"/>
    </xf>
    <xf numFmtId="41" fontId="2" fillId="0" borderId="3" xfId="0" applyNumberFormat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zoomScaleNormal="100" workbookViewId="0">
      <pane ySplit="6" topLeftCell="A58" activePane="bottomLeft" state="frozen"/>
      <selection pane="bottomLeft" activeCell="B17" sqref="B17"/>
    </sheetView>
  </sheetViews>
  <sheetFormatPr defaultRowHeight="15" x14ac:dyDescent="0.25"/>
  <cols>
    <col min="1" max="1" width="10.42578125" customWidth="1"/>
    <col min="2" max="2" width="11.85546875" customWidth="1"/>
    <col min="3" max="3" width="7" style="5" customWidth="1"/>
    <col min="4" max="4" width="12" customWidth="1"/>
    <col min="5" max="5" width="11" bestFit="1" customWidth="1"/>
    <col min="6" max="6" width="4.5703125" style="6" bestFit="1" customWidth="1"/>
    <col min="7" max="7" width="11.140625" customWidth="1"/>
    <col min="8" max="8" width="11.7109375" style="7" customWidth="1"/>
    <col min="9" max="9" width="15.28515625" style="7" customWidth="1"/>
    <col min="10" max="10" width="18.42578125" customWidth="1"/>
    <col min="12" max="12" width="28.5703125" customWidth="1"/>
    <col min="13" max="13" width="12.5703125" bestFit="1" customWidth="1"/>
  </cols>
  <sheetData>
    <row r="1" spans="1:13" x14ac:dyDescent="0.25">
      <c r="A1" s="1" t="s">
        <v>0</v>
      </c>
      <c r="B1" s="1"/>
      <c r="C1" s="2" t="s">
        <v>27</v>
      </c>
      <c r="D1" s="1"/>
      <c r="E1" s="1"/>
      <c r="F1" s="52" t="s">
        <v>1</v>
      </c>
      <c r="G1" s="52"/>
      <c r="H1" s="52"/>
      <c r="I1" s="3" t="s">
        <v>21</v>
      </c>
      <c r="J1" s="1"/>
      <c r="L1" s="4" t="s">
        <v>23</v>
      </c>
      <c r="M1" s="4">
        <f>J73-D31-D57-D67-D68-D69</f>
        <v>242440900</v>
      </c>
    </row>
    <row r="2" spans="1:13" x14ac:dyDescent="0.25">
      <c r="A2" s="1" t="s">
        <v>2</v>
      </c>
      <c r="B2" s="1"/>
      <c r="C2" s="2" t="s">
        <v>20</v>
      </c>
      <c r="D2" s="1"/>
      <c r="E2" s="1"/>
      <c r="F2" s="52" t="s">
        <v>3</v>
      </c>
      <c r="G2" s="52"/>
      <c r="H2" s="52"/>
      <c r="I2" s="3">
        <f>J79*-1</f>
        <v>-4</v>
      </c>
      <c r="J2" s="1"/>
      <c r="L2" s="4" t="s">
        <v>24</v>
      </c>
      <c r="M2" s="4">
        <f>J74-G9-G33-G39-G59-G67</f>
        <v>57119800</v>
      </c>
    </row>
    <row r="3" spans="1:13" x14ac:dyDescent="0.25">
      <c r="L3" s="4" t="s">
        <v>25</v>
      </c>
      <c r="M3" s="4">
        <f>M1-M2</f>
        <v>185321100</v>
      </c>
    </row>
    <row r="4" spans="1:13" ht="19.5" x14ac:dyDescent="0.25">
      <c r="A4" s="53"/>
      <c r="B4" s="53"/>
      <c r="C4" s="53"/>
      <c r="D4" s="53"/>
      <c r="E4" s="53"/>
      <c r="F4" s="53"/>
      <c r="G4" s="53"/>
      <c r="H4" s="53"/>
      <c r="I4" s="53"/>
      <c r="J4" s="54"/>
      <c r="L4" s="4" t="s">
        <v>26</v>
      </c>
      <c r="M4" s="4">
        <f>M3*12.5/100</f>
        <v>23165137.5</v>
      </c>
    </row>
    <row r="5" spans="1:13" x14ac:dyDescent="0.25">
      <c r="A5" s="55" t="s">
        <v>4</v>
      </c>
      <c r="B5" s="57" t="s">
        <v>5</v>
      </c>
      <c r="C5" s="58"/>
      <c r="D5" s="58"/>
      <c r="E5" s="58"/>
      <c r="F5" s="58"/>
      <c r="G5" s="59"/>
      <c r="H5" s="60" t="s">
        <v>6</v>
      </c>
      <c r="I5" s="62" t="s">
        <v>7</v>
      </c>
      <c r="J5" s="64" t="s">
        <v>8</v>
      </c>
      <c r="M5" s="4"/>
    </row>
    <row r="6" spans="1:13" x14ac:dyDescent="0.25">
      <c r="A6" s="56"/>
      <c r="B6" s="8" t="s">
        <v>9</v>
      </c>
      <c r="C6" s="9" t="s">
        <v>10</v>
      </c>
      <c r="D6" s="10" t="s">
        <v>11</v>
      </c>
      <c r="E6" s="8" t="s">
        <v>12</v>
      </c>
      <c r="F6" s="8" t="s">
        <v>10</v>
      </c>
      <c r="G6" s="10" t="s">
        <v>11</v>
      </c>
      <c r="H6" s="61"/>
      <c r="I6" s="63"/>
      <c r="J6" s="65"/>
    </row>
    <row r="7" spans="1:13" x14ac:dyDescent="0.25">
      <c r="A7" s="31">
        <v>42882</v>
      </c>
      <c r="B7" s="32">
        <v>170127376</v>
      </c>
      <c r="C7" s="35">
        <v>24</v>
      </c>
      <c r="D7" s="34">
        <v>2942700</v>
      </c>
      <c r="E7" s="32"/>
      <c r="F7" s="36"/>
      <c r="G7" s="34"/>
      <c r="H7" s="33"/>
      <c r="I7" s="33"/>
      <c r="J7" s="41"/>
    </row>
    <row r="8" spans="1:13" x14ac:dyDescent="0.25">
      <c r="A8" s="31">
        <v>42886</v>
      </c>
      <c r="B8" s="32">
        <v>170127967</v>
      </c>
      <c r="C8" s="35">
        <v>178</v>
      </c>
      <c r="D8" s="34">
        <v>21775500</v>
      </c>
      <c r="E8" s="32"/>
      <c r="F8" s="36"/>
      <c r="G8" s="34"/>
      <c r="H8" s="33"/>
      <c r="I8" s="33">
        <v>20264913</v>
      </c>
      <c r="J8" s="34"/>
    </row>
    <row r="9" spans="1:13" x14ac:dyDescent="0.25">
      <c r="A9" s="31">
        <v>43252</v>
      </c>
      <c r="B9" s="32"/>
      <c r="C9" s="35"/>
      <c r="D9" s="34"/>
      <c r="E9" s="43">
        <v>170034418</v>
      </c>
      <c r="F9" s="46">
        <v>41</v>
      </c>
      <c r="G9" s="45">
        <v>4159488</v>
      </c>
      <c r="H9" s="47"/>
      <c r="I9" s="47"/>
      <c r="J9" s="45" t="s">
        <v>30</v>
      </c>
    </row>
    <row r="10" spans="1:13" x14ac:dyDescent="0.25">
      <c r="A10" s="31">
        <v>42887</v>
      </c>
      <c r="B10" s="32"/>
      <c r="C10" s="35"/>
      <c r="D10" s="34"/>
      <c r="E10" s="32">
        <v>170034447</v>
      </c>
      <c r="F10" s="36">
        <v>1</v>
      </c>
      <c r="G10" s="34">
        <v>293800</v>
      </c>
      <c r="H10" s="33"/>
      <c r="I10" s="33"/>
      <c r="J10" s="34"/>
    </row>
    <row r="11" spans="1:13" x14ac:dyDescent="0.25">
      <c r="A11" s="31">
        <v>42888</v>
      </c>
      <c r="B11" s="32">
        <v>170128450</v>
      </c>
      <c r="C11" s="35">
        <v>9</v>
      </c>
      <c r="D11" s="34">
        <v>1251800</v>
      </c>
      <c r="E11" s="32"/>
      <c r="F11" s="36"/>
      <c r="G11" s="34"/>
      <c r="H11" s="33"/>
      <c r="I11" s="33"/>
      <c r="J11" s="34"/>
    </row>
    <row r="12" spans="1:13" x14ac:dyDescent="0.25">
      <c r="A12" s="31">
        <v>42889</v>
      </c>
      <c r="B12" s="32">
        <v>170128483</v>
      </c>
      <c r="C12" s="35">
        <v>54</v>
      </c>
      <c r="D12" s="34">
        <v>6507400</v>
      </c>
      <c r="E12" s="32"/>
      <c r="F12" s="36"/>
      <c r="G12" s="34"/>
      <c r="H12" s="33"/>
      <c r="I12" s="33">
        <v>5879500</v>
      </c>
      <c r="J12" s="34"/>
    </row>
    <row r="13" spans="1:13" x14ac:dyDescent="0.25">
      <c r="A13" s="31">
        <v>42891</v>
      </c>
      <c r="B13" s="32"/>
      <c r="C13" s="35"/>
      <c r="D13" s="34"/>
      <c r="E13" s="32">
        <v>170034606</v>
      </c>
      <c r="F13" s="36">
        <v>4</v>
      </c>
      <c r="G13" s="34">
        <v>627900</v>
      </c>
      <c r="H13" s="33"/>
      <c r="I13" s="33"/>
      <c r="J13" s="34"/>
    </row>
    <row r="14" spans="1:13" x14ac:dyDescent="0.25">
      <c r="A14" s="31">
        <v>42895</v>
      </c>
      <c r="B14" s="32">
        <v>170129775</v>
      </c>
      <c r="C14" s="35">
        <v>200</v>
      </c>
      <c r="D14" s="34">
        <v>24120900</v>
      </c>
      <c r="E14" s="32"/>
      <c r="F14" s="36"/>
      <c r="G14" s="34"/>
      <c r="H14" s="33"/>
      <c r="I14" s="33">
        <v>19772100</v>
      </c>
      <c r="J14" s="34"/>
    </row>
    <row r="15" spans="1:13" x14ac:dyDescent="0.25">
      <c r="A15" s="31">
        <v>42896</v>
      </c>
      <c r="B15" s="32"/>
      <c r="C15" s="35"/>
      <c r="D15" s="34"/>
      <c r="E15" s="32">
        <v>170034865</v>
      </c>
      <c r="F15" s="36">
        <v>45</v>
      </c>
      <c r="G15" s="34">
        <v>5600600</v>
      </c>
      <c r="H15" s="33"/>
      <c r="I15" s="33"/>
      <c r="J15" s="34"/>
    </row>
    <row r="16" spans="1:13" x14ac:dyDescent="0.25">
      <c r="A16" s="31">
        <v>42899</v>
      </c>
      <c r="B16" s="32">
        <v>170130674</v>
      </c>
      <c r="C16" s="35">
        <v>81</v>
      </c>
      <c r="D16" s="34">
        <v>9865100</v>
      </c>
      <c r="E16" s="32"/>
      <c r="F16" s="36"/>
      <c r="G16" s="34"/>
      <c r="H16" s="33"/>
      <c r="I16" s="33">
        <v>8139500</v>
      </c>
      <c r="J16" s="34"/>
    </row>
    <row r="17" spans="1:12" x14ac:dyDescent="0.25">
      <c r="A17" s="31">
        <v>43266</v>
      </c>
      <c r="B17" s="32"/>
      <c r="C17" s="35"/>
      <c r="D17" s="34"/>
      <c r="E17" s="32">
        <v>170035231</v>
      </c>
      <c r="F17" s="36">
        <v>14</v>
      </c>
      <c r="G17" s="34">
        <v>1725600</v>
      </c>
      <c r="H17" s="33"/>
      <c r="I17" s="33"/>
      <c r="J17" s="34"/>
    </row>
    <row r="18" spans="1:12" x14ac:dyDescent="0.25">
      <c r="A18" s="31">
        <v>42905</v>
      </c>
      <c r="B18" s="32">
        <v>170132181</v>
      </c>
      <c r="C18" s="35">
        <v>104</v>
      </c>
      <c r="D18" s="34">
        <v>12014500</v>
      </c>
      <c r="E18" s="32"/>
      <c r="F18" s="36"/>
      <c r="G18" s="34"/>
      <c r="H18" s="33"/>
      <c r="I18" s="33">
        <v>4681200</v>
      </c>
      <c r="J18" s="34"/>
    </row>
    <row r="19" spans="1:12" x14ac:dyDescent="0.25">
      <c r="A19" s="31">
        <v>43271</v>
      </c>
      <c r="B19" s="32"/>
      <c r="C19" s="35"/>
      <c r="D19" s="34"/>
      <c r="E19" s="32">
        <v>170035656</v>
      </c>
      <c r="F19" s="36">
        <v>61</v>
      </c>
      <c r="G19" s="34">
        <v>7333300</v>
      </c>
      <c r="H19" s="33"/>
      <c r="I19" s="33"/>
      <c r="J19" s="34"/>
    </row>
    <row r="20" spans="1:12" x14ac:dyDescent="0.25">
      <c r="A20" s="31">
        <v>42923</v>
      </c>
      <c r="B20" s="32">
        <v>170132871</v>
      </c>
      <c r="C20" s="35">
        <v>41</v>
      </c>
      <c r="D20" s="34">
        <v>4441000</v>
      </c>
      <c r="E20" s="32"/>
      <c r="F20" s="36"/>
      <c r="G20" s="34"/>
      <c r="H20" s="33"/>
      <c r="I20" s="33">
        <v>2609400</v>
      </c>
      <c r="J20" s="34"/>
    </row>
    <row r="21" spans="1:12" x14ac:dyDescent="0.25">
      <c r="A21" s="31">
        <v>42926</v>
      </c>
      <c r="B21" s="32"/>
      <c r="C21" s="35"/>
      <c r="D21" s="34"/>
      <c r="E21" s="32">
        <v>170035892</v>
      </c>
      <c r="F21" s="36">
        <v>14</v>
      </c>
      <c r="G21" s="34">
        <v>1831600</v>
      </c>
      <c r="H21" s="33"/>
      <c r="I21" s="33"/>
      <c r="J21" s="34"/>
      <c r="L21" s="4"/>
    </row>
    <row r="22" spans="1:12" x14ac:dyDescent="0.25">
      <c r="A22" s="31">
        <v>42933</v>
      </c>
      <c r="B22" s="32">
        <v>170133989</v>
      </c>
      <c r="C22" s="35">
        <v>34</v>
      </c>
      <c r="D22" s="34">
        <v>4278700</v>
      </c>
      <c r="E22" s="32"/>
      <c r="F22" s="36"/>
      <c r="G22" s="34"/>
      <c r="H22" s="33"/>
      <c r="I22" s="33">
        <v>1941400</v>
      </c>
      <c r="J22" s="34"/>
      <c r="L22" s="4"/>
    </row>
    <row r="23" spans="1:12" x14ac:dyDescent="0.25">
      <c r="A23" s="31"/>
      <c r="B23" s="32"/>
      <c r="C23" s="35"/>
      <c r="D23" s="34"/>
      <c r="E23" s="32">
        <v>170036174</v>
      </c>
      <c r="F23" s="36">
        <v>21</v>
      </c>
      <c r="G23" s="34">
        <v>2337300</v>
      </c>
      <c r="H23" s="33"/>
      <c r="I23" s="33"/>
      <c r="J23" s="34"/>
      <c r="L23" s="4"/>
    </row>
    <row r="24" spans="1:12" x14ac:dyDescent="0.25">
      <c r="A24" s="31">
        <v>42942</v>
      </c>
      <c r="B24" s="32">
        <v>170135004</v>
      </c>
      <c r="C24" s="35">
        <v>76</v>
      </c>
      <c r="D24" s="34">
        <v>8461500</v>
      </c>
      <c r="E24" s="32"/>
      <c r="F24" s="36"/>
      <c r="G24" s="34"/>
      <c r="H24" s="33"/>
      <c r="I24" s="33">
        <v>5629700</v>
      </c>
      <c r="J24" s="34"/>
      <c r="L24" s="4"/>
    </row>
    <row r="25" spans="1:12" x14ac:dyDescent="0.25">
      <c r="A25" s="31">
        <v>42946</v>
      </c>
      <c r="B25" s="32"/>
      <c r="C25" s="35"/>
      <c r="D25" s="34"/>
      <c r="E25" s="32">
        <v>170036394</v>
      </c>
      <c r="F25" s="36">
        <v>25</v>
      </c>
      <c r="G25" s="34">
        <v>2831800</v>
      </c>
      <c r="H25" s="33"/>
      <c r="I25" s="33"/>
      <c r="J25" s="34"/>
      <c r="L25" s="4"/>
    </row>
    <row r="26" spans="1:12" x14ac:dyDescent="0.25">
      <c r="A26" s="31">
        <v>42955</v>
      </c>
      <c r="B26" s="32">
        <v>170136480</v>
      </c>
      <c r="C26" s="35">
        <v>24</v>
      </c>
      <c r="D26" s="34">
        <v>2946200</v>
      </c>
      <c r="E26" s="32"/>
      <c r="F26" s="36"/>
      <c r="G26" s="34"/>
      <c r="H26" s="33"/>
      <c r="I26" s="33">
        <v>915900</v>
      </c>
      <c r="J26" s="34"/>
    </row>
    <row r="27" spans="1:12" x14ac:dyDescent="0.25">
      <c r="A27" s="31">
        <v>43321</v>
      </c>
      <c r="B27" s="32">
        <v>170136531</v>
      </c>
      <c r="C27" s="35">
        <v>27</v>
      </c>
      <c r="D27" s="34">
        <v>3097900</v>
      </c>
      <c r="E27" s="32">
        <v>170036643</v>
      </c>
      <c r="F27" s="36">
        <v>19</v>
      </c>
      <c r="G27" s="34">
        <v>2030300</v>
      </c>
      <c r="H27" s="33"/>
      <c r="I27" s="33">
        <v>3097900</v>
      </c>
      <c r="J27" s="34"/>
    </row>
    <row r="28" spans="1:12" x14ac:dyDescent="0.25">
      <c r="A28" s="31">
        <v>43326</v>
      </c>
      <c r="B28" s="32">
        <v>170137179</v>
      </c>
      <c r="C28" s="35">
        <v>55</v>
      </c>
      <c r="D28" s="34">
        <v>6896400</v>
      </c>
      <c r="E28" s="32"/>
      <c r="F28" s="36"/>
      <c r="G28" s="34"/>
      <c r="H28" s="33"/>
      <c r="I28" s="33">
        <v>5765600</v>
      </c>
      <c r="J28" s="34"/>
    </row>
    <row r="29" spans="1:12" x14ac:dyDescent="0.25">
      <c r="A29" s="31">
        <v>42966</v>
      </c>
      <c r="B29" s="32"/>
      <c r="C29" s="35"/>
      <c r="D29" s="34"/>
      <c r="E29" s="32">
        <v>170036877</v>
      </c>
      <c r="F29" s="36">
        <v>10</v>
      </c>
      <c r="G29" s="34">
        <v>1130800</v>
      </c>
      <c r="H29" s="33"/>
      <c r="I29" s="33"/>
      <c r="J29" s="34"/>
      <c r="L29" s="4"/>
    </row>
    <row r="30" spans="1:12" x14ac:dyDescent="0.25">
      <c r="A30" s="31">
        <v>43339</v>
      </c>
      <c r="B30" s="32">
        <v>170138416</v>
      </c>
      <c r="C30" s="35">
        <v>56</v>
      </c>
      <c r="D30" s="34">
        <v>6993300</v>
      </c>
      <c r="E30" s="32"/>
      <c r="F30" s="36"/>
      <c r="G30" s="34"/>
      <c r="H30" s="33"/>
      <c r="I30" s="33">
        <f>D30-G31</f>
        <v>5542500</v>
      </c>
      <c r="J30" s="34"/>
    </row>
    <row r="31" spans="1:12" x14ac:dyDescent="0.25">
      <c r="A31" s="42">
        <v>43341</v>
      </c>
      <c r="B31" s="43">
        <v>170138581</v>
      </c>
      <c r="C31" s="44">
        <v>2</v>
      </c>
      <c r="D31" s="45">
        <v>170713</v>
      </c>
      <c r="E31" s="32">
        <v>170037127</v>
      </c>
      <c r="F31" s="36">
        <v>12</v>
      </c>
      <c r="G31" s="34">
        <v>1450800</v>
      </c>
      <c r="H31" s="33"/>
      <c r="I31" s="33">
        <v>170713</v>
      </c>
      <c r="J31" s="34" t="s">
        <v>28</v>
      </c>
      <c r="L31" s="4"/>
    </row>
    <row r="32" spans="1:12" x14ac:dyDescent="0.25">
      <c r="A32" s="31">
        <v>42984</v>
      </c>
      <c r="B32" s="32">
        <v>170139429</v>
      </c>
      <c r="C32" s="35">
        <v>73</v>
      </c>
      <c r="D32" s="34">
        <v>9273200</v>
      </c>
      <c r="E32" s="32"/>
      <c r="F32" s="36"/>
      <c r="G32" s="34"/>
      <c r="H32" s="33"/>
      <c r="I32" s="33">
        <v>7415138</v>
      </c>
      <c r="J32" s="34"/>
    </row>
    <row r="33" spans="1:12" x14ac:dyDescent="0.25">
      <c r="A33" s="31">
        <v>42988</v>
      </c>
      <c r="B33" s="32">
        <v>170139832</v>
      </c>
      <c r="C33" s="35">
        <v>1</v>
      </c>
      <c r="D33" s="34">
        <v>198400</v>
      </c>
      <c r="E33" s="43">
        <v>170037373</v>
      </c>
      <c r="F33" s="46">
        <v>17</v>
      </c>
      <c r="G33" s="45">
        <v>1858063</v>
      </c>
      <c r="H33" s="33"/>
      <c r="I33" s="33">
        <v>198400</v>
      </c>
      <c r="J33" s="34" t="s">
        <v>28</v>
      </c>
    </row>
    <row r="34" spans="1:12" x14ac:dyDescent="0.25">
      <c r="A34" s="31">
        <v>43362</v>
      </c>
      <c r="B34" s="32">
        <v>170140812</v>
      </c>
      <c r="C34" s="35">
        <v>35</v>
      </c>
      <c r="D34" s="34">
        <v>3883900</v>
      </c>
      <c r="E34" s="32"/>
      <c r="F34" s="36"/>
      <c r="G34" s="34"/>
      <c r="H34" s="33"/>
      <c r="I34" s="33">
        <v>1553300</v>
      </c>
      <c r="J34" s="34"/>
      <c r="L34" s="4"/>
    </row>
    <row r="35" spans="1:12" x14ac:dyDescent="0.25">
      <c r="A35" s="31">
        <v>42998</v>
      </c>
      <c r="B35" s="32"/>
      <c r="C35" s="35"/>
      <c r="D35" s="34"/>
      <c r="E35" s="32">
        <v>170037610</v>
      </c>
      <c r="F35" s="36">
        <v>19</v>
      </c>
      <c r="G35" s="34">
        <v>2330600</v>
      </c>
      <c r="H35" s="33"/>
      <c r="I35" s="33"/>
      <c r="J35" s="34"/>
    </row>
    <row r="36" spans="1:12" x14ac:dyDescent="0.25">
      <c r="A36" s="31">
        <v>43006</v>
      </c>
      <c r="B36" s="32">
        <v>170141644</v>
      </c>
      <c r="C36" s="35">
        <v>59</v>
      </c>
      <c r="D36" s="34">
        <v>7281300</v>
      </c>
      <c r="E36" s="32"/>
      <c r="F36" s="36"/>
      <c r="G36" s="34"/>
      <c r="H36" s="33"/>
      <c r="I36" s="33">
        <v>5778100</v>
      </c>
      <c r="J36" s="34"/>
      <c r="L36" s="4"/>
    </row>
    <row r="37" spans="1:12" x14ac:dyDescent="0.25">
      <c r="A37" s="31">
        <v>43373</v>
      </c>
      <c r="B37" s="32"/>
      <c r="C37" s="35"/>
      <c r="D37" s="34"/>
      <c r="E37" s="32">
        <v>170037837</v>
      </c>
      <c r="F37" s="36">
        <v>14</v>
      </c>
      <c r="G37" s="34">
        <v>1503200</v>
      </c>
      <c r="H37" s="33"/>
      <c r="I37" s="33"/>
      <c r="J37" s="34"/>
    </row>
    <row r="38" spans="1:12" x14ac:dyDescent="0.25">
      <c r="A38" s="31">
        <v>43015</v>
      </c>
      <c r="B38" s="32">
        <v>170142540</v>
      </c>
      <c r="C38" s="35">
        <v>73</v>
      </c>
      <c r="D38" s="34">
        <v>8885800</v>
      </c>
      <c r="E38" s="32"/>
      <c r="F38" s="36"/>
      <c r="G38" s="34"/>
      <c r="H38" s="33"/>
      <c r="I38" s="33">
        <v>7698163</v>
      </c>
      <c r="J38" s="34"/>
    </row>
    <row r="39" spans="1:12" x14ac:dyDescent="0.25">
      <c r="A39" s="31">
        <v>43018</v>
      </c>
      <c r="B39" s="32"/>
      <c r="C39" s="35"/>
      <c r="D39" s="34"/>
      <c r="E39" s="43">
        <v>170038063</v>
      </c>
      <c r="F39" s="46">
        <v>13</v>
      </c>
      <c r="G39" s="45">
        <v>1187638</v>
      </c>
      <c r="H39" s="33"/>
      <c r="I39" s="33"/>
      <c r="J39" s="34" t="s">
        <v>28</v>
      </c>
      <c r="L39" s="4"/>
    </row>
    <row r="40" spans="1:12" x14ac:dyDescent="0.25">
      <c r="A40" s="31">
        <v>43024</v>
      </c>
      <c r="B40" s="32">
        <v>170143579</v>
      </c>
      <c r="C40" s="35">
        <v>41</v>
      </c>
      <c r="D40" s="34">
        <v>5071100</v>
      </c>
      <c r="E40" s="32"/>
      <c r="F40" s="36"/>
      <c r="G40" s="34"/>
      <c r="H40" s="33"/>
      <c r="I40" s="33">
        <v>3373100</v>
      </c>
      <c r="J40" s="34"/>
    </row>
    <row r="41" spans="1:12" x14ac:dyDescent="0.25">
      <c r="A41" s="31">
        <v>43028</v>
      </c>
      <c r="B41" s="32"/>
      <c r="C41" s="35"/>
      <c r="D41" s="34"/>
      <c r="E41" s="32">
        <v>170038309</v>
      </c>
      <c r="F41" s="36">
        <v>14</v>
      </c>
      <c r="G41" s="34">
        <v>1698000</v>
      </c>
      <c r="H41" s="33"/>
      <c r="I41" s="33"/>
      <c r="J41" s="34"/>
    </row>
    <row r="42" spans="1:12" x14ac:dyDescent="0.25">
      <c r="A42" s="31">
        <v>43036</v>
      </c>
      <c r="B42" s="32">
        <v>170144730</v>
      </c>
      <c r="C42" s="35">
        <v>56</v>
      </c>
      <c r="D42" s="34">
        <v>6682900</v>
      </c>
      <c r="E42" s="32"/>
      <c r="F42" s="36"/>
      <c r="G42" s="34"/>
      <c r="H42" s="33"/>
      <c r="I42" s="33">
        <v>4720900</v>
      </c>
      <c r="J42" s="34"/>
    </row>
    <row r="43" spans="1:12" x14ac:dyDescent="0.25">
      <c r="A43" s="31">
        <v>43038</v>
      </c>
      <c r="B43" s="32"/>
      <c r="C43" s="35"/>
      <c r="D43" s="34"/>
      <c r="E43" s="32">
        <v>170038509</v>
      </c>
      <c r="F43" s="36">
        <v>17</v>
      </c>
      <c r="G43" s="34">
        <v>1962000</v>
      </c>
      <c r="H43" s="33"/>
      <c r="I43" s="33"/>
      <c r="J43" s="34"/>
    </row>
    <row r="44" spans="1:12" x14ac:dyDescent="0.25">
      <c r="A44" s="31">
        <v>43048</v>
      </c>
      <c r="B44" s="32">
        <v>170145918</v>
      </c>
      <c r="C44" s="35">
        <v>75</v>
      </c>
      <c r="D44" s="34">
        <v>8753200</v>
      </c>
      <c r="E44" s="32"/>
      <c r="F44" s="36"/>
      <c r="G44" s="34"/>
      <c r="H44" s="33"/>
      <c r="I44" s="33">
        <v>6990800</v>
      </c>
      <c r="J44" s="34"/>
    </row>
    <row r="45" spans="1:12" x14ac:dyDescent="0.25">
      <c r="A45" s="31">
        <v>43049</v>
      </c>
      <c r="B45" s="32"/>
      <c r="C45" s="35"/>
      <c r="D45" s="34"/>
      <c r="E45" s="32">
        <v>170038743</v>
      </c>
      <c r="F45" s="36">
        <v>13</v>
      </c>
      <c r="G45" s="34">
        <v>1762400</v>
      </c>
      <c r="H45" s="33"/>
      <c r="I45" s="33"/>
      <c r="J45" s="34"/>
    </row>
    <row r="46" spans="1:12" x14ac:dyDescent="0.25">
      <c r="A46" s="31">
        <v>43059</v>
      </c>
      <c r="B46" s="32">
        <v>170146998</v>
      </c>
      <c r="C46" s="35">
        <v>58</v>
      </c>
      <c r="D46" s="34">
        <v>6172800</v>
      </c>
      <c r="E46" s="32">
        <v>170038963</v>
      </c>
      <c r="F46" s="36">
        <v>29</v>
      </c>
      <c r="G46" s="34">
        <v>3216600</v>
      </c>
      <c r="H46" s="33"/>
      <c r="I46" s="33">
        <v>2956200</v>
      </c>
      <c r="J46" s="34"/>
    </row>
    <row r="47" spans="1:12" x14ac:dyDescent="0.25">
      <c r="A47" s="31">
        <v>43069</v>
      </c>
      <c r="B47" s="32">
        <v>170147950</v>
      </c>
      <c r="C47" s="35">
        <v>70</v>
      </c>
      <c r="D47" s="34">
        <v>7884200</v>
      </c>
      <c r="E47" s="32">
        <v>170039183</v>
      </c>
      <c r="F47" s="36">
        <v>15</v>
      </c>
      <c r="G47" s="34">
        <v>1573900</v>
      </c>
      <c r="H47" s="33"/>
      <c r="I47" s="33">
        <v>6310300</v>
      </c>
      <c r="J47" s="34"/>
    </row>
    <row r="48" spans="1:12" x14ac:dyDescent="0.25">
      <c r="A48" s="31">
        <v>43079</v>
      </c>
      <c r="B48" s="32">
        <v>170148847</v>
      </c>
      <c r="C48" s="35">
        <v>43</v>
      </c>
      <c r="D48" s="34">
        <v>5345900</v>
      </c>
      <c r="E48" s="32">
        <v>170039371</v>
      </c>
      <c r="F48" s="36">
        <v>13</v>
      </c>
      <c r="G48" s="34">
        <v>1526000</v>
      </c>
      <c r="H48" s="33"/>
      <c r="I48" s="33">
        <v>3819900</v>
      </c>
      <c r="J48" s="34"/>
    </row>
    <row r="49" spans="1:10" x14ac:dyDescent="0.25">
      <c r="A49" s="31">
        <v>43089</v>
      </c>
      <c r="B49" s="32">
        <v>170149768</v>
      </c>
      <c r="C49" s="35">
        <v>53</v>
      </c>
      <c r="D49" s="34">
        <v>6363800</v>
      </c>
      <c r="E49" s="32">
        <v>170039549</v>
      </c>
      <c r="F49" s="36">
        <v>5</v>
      </c>
      <c r="G49" s="34">
        <v>571300</v>
      </c>
      <c r="H49" s="33"/>
      <c r="I49" s="33">
        <v>5792500</v>
      </c>
      <c r="J49" s="34"/>
    </row>
    <row r="50" spans="1:10" x14ac:dyDescent="0.25">
      <c r="A50" s="31">
        <v>43099</v>
      </c>
      <c r="B50" s="32">
        <v>170150528</v>
      </c>
      <c r="C50" s="35">
        <v>44</v>
      </c>
      <c r="D50" s="34">
        <v>5035200</v>
      </c>
      <c r="E50" s="32">
        <v>170039699</v>
      </c>
      <c r="F50" s="36">
        <v>12</v>
      </c>
      <c r="G50" s="34">
        <v>1473200</v>
      </c>
      <c r="H50" s="33"/>
      <c r="I50" s="33">
        <v>3562000</v>
      </c>
      <c r="J50" s="34"/>
    </row>
    <row r="51" spans="1:10" x14ac:dyDescent="0.25">
      <c r="A51" s="31">
        <v>43111</v>
      </c>
      <c r="B51" s="32">
        <v>180151361</v>
      </c>
      <c r="C51" s="35">
        <v>32</v>
      </c>
      <c r="D51" s="34">
        <v>3690400</v>
      </c>
      <c r="E51" s="32">
        <v>180039845</v>
      </c>
      <c r="F51" s="36">
        <v>8</v>
      </c>
      <c r="G51" s="34">
        <v>1111300</v>
      </c>
      <c r="H51" s="33"/>
      <c r="I51" s="33">
        <v>2579100</v>
      </c>
      <c r="J51" s="34"/>
    </row>
    <row r="52" spans="1:10" x14ac:dyDescent="0.25">
      <c r="A52" s="31">
        <v>42756</v>
      </c>
      <c r="B52" s="32">
        <v>180152062</v>
      </c>
      <c r="C52" s="35">
        <v>32</v>
      </c>
      <c r="D52" s="34">
        <v>4004200</v>
      </c>
      <c r="E52" s="32">
        <v>180039978</v>
      </c>
      <c r="F52" s="36">
        <v>10</v>
      </c>
      <c r="G52" s="34">
        <v>1135900</v>
      </c>
      <c r="H52" s="33"/>
      <c r="I52" s="33">
        <v>2868300</v>
      </c>
      <c r="J52" s="34"/>
    </row>
    <row r="53" spans="1:10" x14ac:dyDescent="0.25">
      <c r="A53" s="31">
        <v>43129</v>
      </c>
      <c r="B53" s="32">
        <v>180152601</v>
      </c>
      <c r="C53" s="35">
        <v>25</v>
      </c>
      <c r="D53" s="34">
        <v>3525600</v>
      </c>
      <c r="E53" s="32"/>
      <c r="F53" s="36"/>
      <c r="G53" s="34"/>
      <c r="H53" s="33"/>
      <c r="I53" s="33">
        <v>1713000</v>
      </c>
      <c r="J53" s="34"/>
    </row>
    <row r="54" spans="1:10" x14ac:dyDescent="0.25">
      <c r="A54" s="31">
        <v>43131</v>
      </c>
      <c r="B54" s="32">
        <v>180152749</v>
      </c>
      <c r="C54" s="35">
        <v>12</v>
      </c>
      <c r="D54" s="34">
        <v>1407200</v>
      </c>
      <c r="E54" s="32">
        <v>180040130</v>
      </c>
      <c r="F54" s="36">
        <v>15</v>
      </c>
      <c r="G54" s="34">
        <v>1812600</v>
      </c>
      <c r="H54" s="33"/>
      <c r="I54" s="33">
        <v>1407200</v>
      </c>
      <c r="J54" s="34"/>
    </row>
    <row r="55" spans="1:10" x14ac:dyDescent="0.25">
      <c r="A55" s="31">
        <v>43141</v>
      </c>
      <c r="B55" s="32">
        <v>180153578</v>
      </c>
      <c r="C55" s="35">
        <v>11</v>
      </c>
      <c r="D55" s="34">
        <v>1303000</v>
      </c>
      <c r="E55" s="32">
        <v>180040287</v>
      </c>
      <c r="F55" s="36">
        <v>11</v>
      </c>
      <c r="G55" s="34">
        <v>1332500</v>
      </c>
      <c r="H55" s="33"/>
      <c r="I55" s="33"/>
      <c r="J55" s="34"/>
    </row>
    <row r="56" spans="1:10" x14ac:dyDescent="0.25">
      <c r="A56" s="31">
        <v>43151</v>
      </c>
      <c r="B56" s="32">
        <v>180154473</v>
      </c>
      <c r="C56" s="35">
        <v>41</v>
      </c>
      <c r="D56" s="34">
        <v>4877400</v>
      </c>
      <c r="E56" s="32">
        <v>180040504</v>
      </c>
      <c r="F56" s="36">
        <v>4</v>
      </c>
      <c r="G56" s="34">
        <v>485100</v>
      </c>
      <c r="H56" s="33"/>
      <c r="I56" s="33">
        <v>4362800</v>
      </c>
      <c r="J56" s="34"/>
    </row>
    <row r="57" spans="1:10" x14ac:dyDescent="0.25">
      <c r="A57" s="42">
        <v>43151</v>
      </c>
      <c r="B57" s="43">
        <v>180154494</v>
      </c>
      <c r="C57" s="44">
        <v>1</v>
      </c>
      <c r="D57" s="45">
        <v>112000</v>
      </c>
      <c r="E57" s="32"/>
      <c r="F57" s="36"/>
      <c r="G57" s="34"/>
      <c r="H57" s="33"/>
      <c r="I57" s="33">
        <v>112000</v>
      </c>
      <c r="J57" s="34" t="s">
        <v>28</v>
      </c>
    </row>
    <row r="58" spans="1:10" x14ac:dyDescent="0.25">
      <c r="A58" s="31">
        <v>43160</v>
      </c>
      <c r="B58" s="32">
        <v>180154442</v>
      </c>
      <c r="C58" s="35">
        <v>44</v>
      </c>
      <c r="D58" s="34">
        <v>5041200</v>
      </c>
      <c r="E58" s="32"/>
      <c r="F58" s="36"/>
      <c r="G58" s="34"/>
      <c r="H58" s="33"/>
      <c r="I58" s="33">
        <v>3434613</v>
      </c>
      <c r="J58" s="34"/>
    </row>
    <row r="59" spans="1:10" x14ac:dyDescent="0.25">
      <c r="A59" s="31">
        <v>43161</v>
      </c>
      <c r="B59" s="32"/>
      <c r="C59" s="35"/>
      <c r="D59" s="34"/>
      <c r="E59" s="43">
        <v>180040745</v>
      </c>
      <c r="F59" s="46">
        <v>13</v>
      </c>
      <c r="G59" s="45">
        <v>1606588</v>
      </c>
      <c r="H59" s="33"/>
      <c r="I59" s="33"/>
      <c r="J59" s="34" t="s">
        <v>28</v>
      </c>
    </row>
    <row r="60" spans="1:10" x14ac:dyDescent="0.25">
      <c r="A60" s="31">
        <v>43171</v>
      </c>
      <c r="B60" s="32">
        <v>180156573</v>
      </c>
      <c r="C60" s="35">
        <v>45</v>
      </c>
      <c r="D60" s="34">
        <v>5631000</v>
      </c>
      <c r="E60" s="32">
        <v>180041013</v>
      </c>
      <c r="F60" s="36">
        <v>7</v>
      </c>
      <c r="G60" s="34">
        <v>735100</v>
      </c>
      <c r="H60" s="33"/>
      <c r="I60" s="33">
        <v>4895900</v>
      </c>
      <c r="J60" s="34"/>
    </row>
    <row r="61" spans="1:10" x14ac:dyDescent="0.25">
      <c r="A61" s="31">
        <v>43181</v>
      </c>
      <c r="B61" s="32">
        <v>180157709</v>
      </c>
      <c r="C61" s="35">
        <v>49</v>
      </c>
      <c r="D61" s="34">
        <v>6356500</v>
      </c>
      <c r="E61" s="32">
        <v>180041286</v>
      </c>
      <c r="F61" s="36">
        <v>7</v>
      </c>
      <c r="G61" s="34">
        <v>841300</v>
      </c>
      <c r="H61" s="33"/>
      <c r="I61" s="33">
        <v>5515200</v>
      </c>
      <c r="J61" s="34"/>
    </row>
    <row r="62" spans="1:10" x14ac:dyDescent="0.25">
      <c r="A62" s="31">
        <v>43191</v>
      </c>
      <c r="B62" s="32">
        <v>180158760</v>
      </c>
      <c r="C62" s="35">
        <v>38</v>
      </c>
      <c r="D62" s="34">
        <v>4672700</v>
      </c>
      <c r="E62" s="32">
        <v>180041589</v>
      </c>
      <c r="F62" s="36">
        <v>16</v>
      </c>
      <c r="G62" s="34">
        <v>1842000</v>
      </c>
      <c r="H62" s="33"/>
      <c r="I62" s="33">
        <v>2830700</v>
      </c>
      <c r="J62" s="34"/>
    </row>
    <row r="63" spans="1:10" x14ac:dyDescent="0.25">
      <c r="A63" s="31">
        <v>43191</v>
      </c>
      <c r="B63" s="32">
        <v>180158766</v>
      </c>
      <c r="C63" s="35">
        <v>9</v>
      </c>
      <c r="D63" s="34">
        <v>1091100</v>
      </c>
      <c r="E63" s="32"/>
      <c r="F63" s="36"/>
      <c r="G63" s="34"/>
      <c r="H63" s="33"/>
      <c r="I63" s="33">
        <v>1091100</v>
      </c>
      <c r="J63" s="34"/>
    </row>
    <row r="64" spans="1:10" x14ac:dyDescent="0.25">
      <c r="A64" s="31">
        <v>43191</v>
      </c>
      <c r="B64" s="32">
        <v>180158771</v>
      </c>
      <c r="C64" s="35">
        <v>1</v>
      </c>
      <c r="D64" s="34">
        <v>117800</v>
      </c>
      <c r="E64" s="32"/>
      <c r="F64" s="36"/>
      <c r="G64" s="34"/>
      <c r="H64" s="33"/>
      <c r="I64" s="33">
        <v>117800</v>
      </c>
      <c r="J64" s="34"/>
    </row>
    <row r="65" spans="1:10" x14ac:dyDescent="0.25">
      <c r="A65" s="31">
        <v>43202</v>
      </c>
      <c r="B65" s="32">
        <v>180160012</v>
      </c>
      <c r="C65" s="35">
        <v>29</v>
      </c>
      <c r="D65" s="34">
        <v>3352600</v>
      </c>
      <c r="E65" s="32">
        <v>180041923</v>
      </c>
      <c r="F65" s="36">
        <v>15</v>
      </c>
      <c r="G65" s="34">
        <v>1591800</v>
      </c>
      <c r="H65" s="33"/>
      <c r="I65" s="33">
        <v>1760800</v>
      </c>
      <c r="J65" s="34"/>
    </row>
    <row r="66" spans="1:10" x14ac:dyDescent="0.25">
      <c r="A66" s="31">
        <v>43202</v>
      </c>
      <c r="B66" s="32">
        <v>180160018</v>
      </c>
      <c r="C66" s="35">
        <v>8</v>
      </c>
      <c r="D66" s="34">
        <v>945600</v>
      </c>
      <c r="E66" s="32"/>
      <c r="F66" s="36"/>
      <c r="G66" s="34"/>
      <c r="H66" s="33"/>
      <c r="I66" s="33">
        <v>945600</v>
      </c>
      <c r="J66" s="34"/>
    </row>
    <row r="67" spans="1:10" x14ac:dyDescent="0.25">
      <c r="A67" s="42">
        <v>43212</v>
      </c>
      <c r="B67" s="43">
        <v>180161123</v>
      </c>
      <c r="C67" s="44">
        <v>34</v>
      </c>
      <c r="D67" s="45">
        <v>3954738</v>
      </c>
      <c r="E67" s="43">
        <v>180042219</v>
      </c>
      <c r="F67" s="46">
        <v>9</v>
      </c>
      <c r="G67" s="45">
        <v>942550</v>
      </c>
      <c r="H67" s="33"/>
      <c r="I67" s="33">
        <v>3012188</v>
      </c>
      <c r="J67" s="34" t="s">
        <v>28</v>
      </c>
    </row>
    <row r="68" spans="1:10" x14ac:dyDescent="0.25">
      <c r="A68" s="42">
        <v>43212</v>
      </c>
      <c r="B68" s="43">
        <v>180161147</v>
      </c>
      <c r="C68" s="44">
        <v>48</v>
      </c>
      <c r="D68" s="45">
        <v>5054350</v>
      </c>
      <c r="E68" s="32"/>
      <c r="F68" s="36"/>
      <c r="G68" s="34"/>
      <c r="H68" s="33"/>
      <c r="I68" s="33">
        <v>5054350</v>
      </c>
      <c r="J68" s="34" t="s">
        <v>28</v>
      </c>
    </row>
    <row r="69" spans="1:10" x14ac:dyDescent="0.25">
      <c r="A69" s="42">
        <v>43222</v>
      </c>
      <c r="B69" s="43">
        <v>180162215</v>
      </c>
      <c r="C69" s="44">
        <v>51</v>
      </c>
      <c r="D69" s="45">
        <v>5727050</v>
      </c>
      <c r="E69" s="32">
        <v>180042496</v>
      </c>
      <c r="F69" s="36">
        <v>12</v>
      </c>
      <c r="G69" s="34">
        <v>1421200</v>
      </c>
      <c r="H69" s="33"/>
      <c r="I69" s="33">
        <v>4305850</v>
      </c>
      <c r="J69" s="34" t="s">
        <v>28</v>
      </c>
    </row>
    <row r="70" spans="1:10" x14ac:dyDescent="0.25">
      <c r="A70" s="11"/>
      <c r="B70" s="12"/>
      <c r="C70" s="13"/>
      <c r="D70" s="14"/>
      <c r="E70" s="15"/>
      <c r="F70" s="12"/>
      <c r="G70" s="14"/>
      <c r="H70" s="16"/>
      <c r="I70" s="16"/>
      <c r="J70" s="14"/>
    </row>
    <row r="71" spans="1:10" x14ac:dyDescent="0.25">
      <c r="A71" s="11"/>
      <c r="B71" s="17" t="s">
        <v>13</v>
      </c>
      <c r="C71" s="18">
        <f>SUM(C20:C70)</f>
        <v>1506</v>
      </c>
      <c r="D71" s="19"/>
      <c r="E71" s="17" t="s">
        <v>13</v>
      </c>
      <c r="F71" s="17">
        <f>SUM(F7:F70)</f>
        <v>575</v>
      </c>
      <c r="G71" s="20"/>
      <c r="H71" s="13"/>
      <c r="I71" s="13"/>
      <c r="J71" s="20"/>
    </row>
    <row r="72" spans="1:10" x14ac:dyDescent="0.25">
      <c r="A72" s="11"/>
      <c r="B72" s="17"/>
      <c r="C72" s="18"/>
      <c r="D72" s="19"/>
      <c r="E72" s="17"/>
      <c r="F72" s="17"/>
      <c r="G72" s="21"/>
      <c r="H72" s="22"/>
      <c r="I72" s="13"/>
      <c r="J72" s="20"/>
    </row>
    <row r="73" spans="1:10" x14ac:dyDescent="0.25">
      <c r="A73" s="23"/>
      <c r="B73" s="24"/>
      <c r="C73" s="13"/>
      <c r="D73" s="14"/>
      <c r="E73" s="17"/>
      <c r="F73" s="12"/>
      <c r="G73" s="51" t="s">
        <v>14</v>
      </c>
      <c r="H73" s="51"/>
      <c r="I73" s="16"/>
      <c r="J73" s="25">
        <f>SUM(D7:D70)</f>
        <v>257459751</v>
      </c>
    </row>
    <row r="74" spans="1:10" x14ac:dyDescent="0.25">
      <c r="A74" s="11"/>
      <c r="B74" s="12"/>
      <c r="C74" s="13"/>
      <c r="D74" s="14"/>
      <c r="E74" s="15"/>
      <c r="F74" s="12"/>
      <c r="G74" s="51" t="s">
        <v>15</v>
      </c>
      <c r="H74" s="51"/>
      <c r="I74" s="16"/>
      <c r="J74" s="25">
        <f>SUM(G7:G70)</f>
        <v>66874127</v>
      </c>
    </row>
    <row r="75" spans="1:10" x14ac:dyDescent="0.25">
      <c r="A75" s="26"/>
      <c r="B75" s="15"/>
      <c r="C75" s="13"/>
      <c r="D75" s="14"/>
      <c r="E75" s="15"/>
      <c r="F75" s="12"/>
      <c r="G75" s="51" t="s">
        <v>16</v>
      </c>
      <c r="H75" s="51"/>
      <c r="I75" s="27"/>
      <c r="J75" s="28">
        <f>J73-J74</f>
        <v>190585624</v>
      </c>
    </row>
    <row r="76" spans="1:10" x14ac:dyDescent="0.25">
      <c r="A76" s="11"/>
      <c r="B76" s="29"/>
      <c r="C76" s="13"/>
      <c r="D76" s="30"/>
      <c r="E76" s="15"/>
      <c r="F76" s="12"/>
      <c r="G76" s="51" t="s">
        <v>17</v>
      </c>
      <c r="H76" s="51"/>
      <c r="I76" s="16"/>
      <c r="J76" s="25">
        <f>SUM(H20:H71)</f>
        <v>0</v>
      </c>
    </row>
    <row r="77" spans="1:10" x14ac:dyDescent="0.25">
      <c r="A77" s="11"/>
      <c r="B77" s="29"/>
      <c r="C77" s="13"/>
      <c r="D77" s="30"/>
      <c r="E77" s="15"/>
      <c r="F77" s="12"/>
      <c r="G77" s="51" t="s">
        <v>18</v>
      </c>
      <c r="H77" s="51"/>
      <c r="I77" s="16"/>
      <c r="J77" s="25">
        <f>J75+J76</f>
        <v>190585624</v>
      </c>
    </row>
    <row r="78" spans="1:10" x14ac:dyDescent="0.25">
      <c r="A78" s="11"/>
      <c r="B78" s="29"/>
      <c r="C78" s="13"/>
      <c r="D78" s="30"/>
      <c r="E78" s="15"/>
      <c r="F78" s="12"/>
      <c r="G78" s="51" t="s">
        <v>7</v>
      </c>
      <c r="H78" s="51"/>
      <c r="I78" s="16"/>
      <c r="J78" s="25">
        <f>SUM(I7:I71)</f>
        <v>190585628</v>
      </c>
    </row>
    <row r="79" spans="1:10" x14ac:dyDescent="0.25">
      <c r="A79" s="11"/>
      <c r="B79" s="29"/>
      <c r="C79" s="13"/>
      <c r="D79" s="30"/>
      <c r="E79" s="15"/>
      <c r="F79" s="12"/>
      <c r="G79" s="51" t="s">
        <v>19</v>
      </c>
      <c r="H79" s="51"/>
      <c r="I79" s="13" t="str">
        <f>IF(J79&gt;0,"SALDO",IF(J79&lt;0,"PIUTANG",IF(J79=0,"LUNAS")))</f>
        <v>SALDO</v>
      </c>
      <c r="J79" s="25">
        <f>J78-J77</f>
        <v>4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79:H79"/>
    <mergeCell ref="G73:H73"/>
    <mergeCell ref="G74:H74"/>
    <mergeCell ref="G75:H75"/>
    <mergeCell ref="G76:H76"/>
    <mergeCell ref="G77:H77"/>
    <mergeCell ref="G78:H78"/>
  </mergeCells>
  <pageMargins left="0.7" right="0.7" top="0.75" bottom="0.75" header="0.3" footer="0.3"/>
  <pageSetup paperSize="9" scale="7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tabSelected="1" zoomScaleNormal="100" workbookViewId="0">
      <pane ySplit="6" topLeftCell="A7" activePane="bottomLeft" state="frozen"/>
      <selection pane="bottomLeft" activeCell="J15" sqref="J15"/>
    </sheetView>
  </sheetViews>
  <sheetFormatPr defaultRowHeight="15" x14ac:dyDescent="0.25"/>
  <cols>
    <col min="1" max="1" width="11.7109375" customWidth="1"/>
    <col min="2" max="2" width="12.5703125" customWidth="1"/>
    <col min="3" max="3" width="7" style="5" customWidth="1"/>
    <col min="4" max="4" width="12" customWidth="1"/>
    <col min="5" max="5" width="11" bestFit="1" customWidth="1"/>
    <col min="6" max="6" width="4.5703125" style="6" bestFit="1" customWidth="1"/>
    <col min="7" max="7" width="11.140625" customWidth="1"/>
    <col min="8" max="8" width="11.7109375" style="7" customWidth="1"/>
    <col min="9" max="9" width="15.28515625" style="7" customWidth="1"/>
    <col min="10" max="10" width="18.42578125" customWidth="1"/>
    <col min="11" max="11" width="4.140625" customWidth="1"/>
    <col min="12" max="12" width="28.5703125" customWidth="1"/>
    <col min="13" max="13" width="13.7109375" customWidth="1"/>
  </cols>
  <sheetData>
    <row r="1" spans="1:13" x14ac:dyDescent="0.25">
      <c r="A1" s="1" t="s">
        <v>0</v>
      </c>
      <c r="B1" s="1"/>
      <c r="C1" s="2" t="s">
        <v>27</v>
      </c>
      <c r="D1" s="1"/>
      <c r="E1" s="1"/>
      <c r="F1" s="52"/>
      <c r="G1" s="52"/>
      <c r="H1" s="52"/>
      <c r="I1" s="3"/>
      <c r="J1" s="1"/>
      <c r="L1" s="4" t="s">
        <v>23</v>
      </c>
      <c r="M1" s="4">
        <f>J75-D22-D28</f>
        <v>33514100</v>
      </c>
    </row>
    <row r="2" spans="1:13" x14ac:dyDescent="0.25">
      <c r="A2" s="1" t="s">
        <v>2</v>
      </c>
      <c r="B2" s="1"/>
      <c r="C2" s="2" t="s">
        <v>20</v>
      </c>
      <c r="D2" s="1"/>
      <c r="E2" s="1"/>
      <c r="F2" s="52" t="s">
        <v>31</v>
      </c>
      <c r="G2" s="52"/>
      <c r="H2" s="52"/>
      <c r="I2" s="3">
        <f>J81*-1</f>
        <v>20269738</v>
      </c>
      <c r="J2" s="1"/>
      <c r="L2" s="4" t="s">
        <v>24</v>
      </c>
      <c r="M2" s="4">
        <f>J76</f>
        <v>13516400</v>
      </c>
    </row>
    <row r="3" spans="1:13" x14ac:dyDescent="0.25">
      <c r="L3" s="4" t="s">
        <v>25</v>
      </c>
      <c r="M3" s="4">
        <f>M1-M2</f>
        <v>19997700</v>
      </c>
    </row>
    <row r="4" spans="1:13" ht="19.5" x14ac:dyDescent="0.25">
      <c r="A4" s="53"/>
      <c r="B4" s="53"/>
      <c r="C4" s="53"/>
      <c r="D4" s="53"/>
      <c r="E4" s="53"/>
      <c r="F4" s="53"/>
      <c r="G4" s="53"/>
      <c r="H4" s="53"/>
      <c r="I4" s="53"/>
      <c r="J4" s="54"/>
      <c r="L4" s="4" t="s">
        <v>26</v>
      </c>
      <c r="M4" s="4">
        <f>M3*12.5/100</f>
        <v>2499712.5</v>
      </c>
    </row>
    <row r="5" spans="1:13" x14ac:dyDescent="0.25">
      <c r="A5" s="55" t="s">
        <v>4</v>
      </c>
      <c r="B5" s="57" t="s">
        <v>5</v>
      </c>
      <c r="C5" s="58"/>
      <c r="D5" s="58"/>
      <c r="E5" s="58"/>
      <c r="F5" s="58"/>
      <c r="G5" s="59"/>
      <c r="H5" s="60" t="s">
        <v>6</v>
      </c>
      <c r="I5" s="62" t="s">
        <v>7</v>
      </c>
      <c r="J5" s="64" t="s">
        <v>8</v>
      </c>
      <c r="M5" s="4"/>
    </row>
    <row r="6" spans="1:13" x14ac:dyDescent="0.25">
      <c r="A6" s="56"/>
      <c r="B6" s="8" t="s">
        <v>9</v>
      </c>
      <c r="C6" s="9" t="s">
        <v>10</v>
      </c>
      <c r="D6" s="10" t="s">
        <v>11</v>
      </c>
      <c r="E6" s="8" t="s">
        <v>12</v>
      </c>
      <c r="F6" s="8" t="s">
        <v>10</v>
      </c>
      <c r="G6" s="10" t="s">
        <v>11</v>
      </c>
      <c r="H6" s="61"/>
      <c r="I6" s="63"/>
      <c r="J6" s="65"/>
    </row>
    <row r="7" spans="1:13" x14ac:dyDescent="0.25">
      <c r="A7" s="48">
        <v>43231</v>
      </c>
      <c r="B7" s="32">
        <v>180163296</v>
      </c>
      <c r="C7" s="35">
        <v>53</v>
      </c>
      <c r="D7" s="34">
        <v>6004400</v>
      </c>
      <c r="E7" s="32">
        <v>180042788</v>
      </c>
      <c r="F7" s="36">
        <v>14</v>
      </c>
      <c r="G7" s="34">
        <v>1807700</v>
      </c>
      <c r="H7" s="33"/>
      <c r="I7" s="33"/>
      <c r="J7" s="50"/>
    </row>
    <row r="8" spans="1:13" x14ac:dyDescent="0.25">
      <c r="A8" s="48">
        <v>43240</v>
      </c>
      <c r="B8" s="32">
        <v>180164422</v>
      </c>
      <c r="C8" s="35">
        <v>52</v>
      </c>
      <c r="D8" s="34">
        <v>6186600</v>
      </c>
      <c r="E8" s="32">
        <v>180043099</v>
      </c>
      <c r="F8" s="36">
        <v>9</v>
      </c>
      <c r="G8" s="34">
        <v>1015700</v>
      </c>
      <c r="H8" s="33"/>
      <c r="I8" s="33"/>
      <c r="J8" s="34"/>
    </row>
    <row r="9" spans="1:13" x14ac:dyDescent="0.25">
      <c r="A9" s="48">
        <v>43249</v>
      </c>
      <c r="B9" s="32">
        <v>180165664</v>
      </c>
      <c r="C9" s="35">
        <v>60</v>
      </c>
      <c r="D9" s="34">
        <v>7195800</v>
      </c>
      <c r="E9" s="32">
        <v>180043400</v>
      </c>
      <c r="F9" s="36">
        <v>21</v>
      </c>
      <c r="G9" s="34">
        <v>2590200</v>
      </c>
      <c r="H9" s="33"/>
      <c r="I9" s="33"/>
      <c r="J9" s="34"/>
    </row>
    <row r="10" spans="1:13" x14ac:dyDescent="0.25">
      <c r="A10" s="48">
        <v>43250</v>
      </c>
      <c r="B10" s="32">
        <v>180165958</v>
      </c>
      <c r="C10" s="35">
        <v>1</v>
      </c>
      <c r="D10" s="34">
        <v>113200</v>
      </c>
      <c r="E10" s="32"/>
      <c r="F10" s="36"/>
      <c r="G10" s="34"/>
      <c r="H10" s="33"/>
      <c r="I10" s="33"/>
      <c r="J10" s="34"/>
    </row>
    <row r="11" spans="1:13" x14ac:dyDescent="0.25">
      <c r="A11" s="48">
        <v>43259</v>
      </c>
      <c r="B11" s="32">
        <v>180167444</v>
      </c>
      <c r="C11" s="35">
        <v>22</v>
      </c>
      <c r="D11" s="34">
        <v>2478500</v>
      </c>
      <c r="E11" s="32">
        <v>180043792</v>
      </c>
      <c r="F11" s="36">
        <v>15</v>
      </c>
      <c r="G11" s="34">
        <v>1906200</v>
      </c>
      <c r="H11" s="33"/>
      <c r="I11" s="33"/>
      <c r="J11" s="34"/>
    </row>
    <row r="12" spans="1:13" x14ac:dyDescent="0.25">
      <c r="A12" s="48">
        <v>43259</v>
      </c>
      <c r="B12" s="32">
        <v>180167459</v>
      </c>
      <c r="C12" s="35">
        <v>1</v>
      </c>
      <c r="D12" s="34">
        <v>115500</v>
      </c>
      <c r="E12" s="32"/>
      <c r="F12" s="36"/>
      <c r="G12" s="34"/>
      <c r="H12" s="33"/>
      <c r="I12" s="33"/>
      <c r="J12" s="34"/>
    </row>
    <row r="13" spans="1:13" x14ac:dyDescent="0.25">
      <c r="A13" s="48">
        <v>43285</v>
      </c>
      <c r="B13" s="32">
        <v>180168681</v>
      </c>
      <c r="C13" s="35">
        <v>15</v>
      </c>
      <c r="D13" s="34">
        <v>1765200</v>
      </c>
      <c r="E13" s="32">
        <v>180044118</v>
      </c>
      <c r="F13" s="36">
        <v>9</v>
      </c>
      <c r="G13" s="34">
        <v>1117400</v>
      </c>
      <c r="H13" s="33"/>
      <c r="I13" s="33"/>
      <c r="J13" s="34"/>
    </row>
    <row r="14" spans="1:13" x14ac:dyDescent="0.25">
      <c r="A14" s="48">
        <v>43296</v>
      </c>
      <c r="B14" s="32">
        <v>180169701</v>
      </c>
      <c r="C14" s="35">
        <v>17</v>
      </c>
      <c r="D14" s="34">
        <v>2000000</v>
      </c>
      <c r="E14" s="32">
        <v>180044323</v>
      </c>
      <c r="F14" s="36">
        <v>4</v>
      </c>
      <c r="G14" s="34">
        <v>408900</v>
      </c>
      <c r="H14" s="33"/>
      <c r="I14" s="33"/>
      <c r="J14" s="34"/>
    </row>
    <row r="15" spans="1:13" x14ac:dyDescent="0.25">
      <c r="A15" s="48">
        <v>43306</v>
      </c>
      <c r="B15" s="32">
        <v>180170528</v>
      </c>
      <c r="C15" s="35">
        <v>15</v>
      </c>
      <c r="D15" s="34">
        <v>1627200</v>
      </c>
      <c r="E15" s="32">
        <v>180044497</v>
      </c>
      <c r="F15" s="36">
        <v>6</v>
      </c>
      <c r="G15" s="34">
        <v>749000</v>
      </c>
      <c r="H15" s="33"/>
      <c r="I15" s="33"/>
      <c r="J15" s="34"/>
    </row>
    <row r="16" spans="1:13" x14ac:dyDescent="0.25">
      <c r="A16" s="48">
        <v>43316</v>
      </c>
      <c r="B16" s="32">
        <v>180171418</v>
      </c>
      <c r="C16" s="35">
        <v>14</v>
      </c>
      <c r="D16" s="34">
        <v>1528900</v>
      </c>
      <c r="E16" s="32">
        <v>180044662</v>
      </c>
      <c r="F16" s="36">
        <v>5</v>
      </c>
      <c r="G16" s="34">
        <v>620000</v>
      </c>
      <c r="H16" s="33"/>
      <c r="I16" s="33"/>
      <c r="J16" s="34"/>
    </row>
    <row r="17" spans="1:12" x14ac:dyDescent="0.25">
      <c r="A17" s="48">
        <v>43325</v>
      </c>
      <c r="B17" s="32">
        <v>180172253</v>
      </c>
      <c r="C17" s="35">
        <v>7</v>
      </c>
      <c r="D17" s="34">
        <v>724900</v>
      </c>
      <c r="E17" s="32"/>
      <c r="F17" s="36"/>
      <c r="G17" s="34"/>
      <c r="H17" s="33"/>
      <c r="I17" s="33"/>
      <c r="J17" s="34"/>
    </row>
    <row r="18" spans="1:12" x14ac:dyDescent="0.25">
      <c r="A18" s="48">
        <v>43326</v>
      </c>
      <c r="B18" s="32"/>
      <c r="C18" s="35"/>
      <c r="D18" s="34"/>
      <c r="E18" s="32">
        <v>180044827</v>
      </c>
      <c r="F18" s="36">
        <v>2</v>
      </c>
      <c r="G18" s="34">
        <v>267300</v>
      </c>
      <c r="H18" s="33"/>
      <c r="I18" s="33"/>
      <c r="J18" s="34"/>
    </row>
    <row r="19" spans="1:12" x14ac:dyDescent="0.25">
      <c r="A19" s="48">
        <v>43335</v>
      </c>
      <c r="B19" s="32">
        <v>180173004</v>
      </c>
      <c r="C19" s="35">
        <v>11</v>
      </c>
      <c r="D19" s="34">
        <v>1136000</v>
      </c>
      <c r="E19" s="32"/>
      <c r="F19" s="36"/>
      <c r="G19" s="34"/>
      <c r="H19" s="33"/>
      <c r="I19" s="33"/>
      <c r="J19" s="34"/>
    </row>
    <row r="20" spans="1:12" x14ac:dyDescent="0.25">
      <c r="A20" s="48">
        <v>43336</v>
      </c>
      <c r="B20" s="32"/>
      <c r="C20" s="35"/>
      <c r="D20" s="34"/>
      <c r="E20" s="32">
        <v>180044958</v>
      </c>
      <c r="F20" s="36">
        <v>5</v>
      </c>
      <c r="G20" s="34">
        <v>564000</v>
      </c>
      <c r="H20" s="33"/>
      <c r="I20" s="33"/>
      <c r="J20" s="34"/>
    </row>
    <row r="21" spans="1:12" x14ac:dyDescent="0.25">
      <c r="A21" s="48">
        <v>43346</v>
      </c>
      <c r="B21" s="32">
        <v>180173879</v>
      </c>
      <c r="C21" s="35">
        <v>7</v>
      </c>
      <c r="D21" s="34">
        <v>698000</v>
      </c>
      <c r="E21" s="32">
        <v>180045101</v>
      </c>
      <c r="F21" s="36">
        <v>1</v>
      </c>
      <c r="G21" s="34">
        <v>91500</v>
      </c>
      <c r="H21" s="33"/>
      <c r="I21" s="33"/>
      <c r="J21" s="34"/>
    </row>
    <row r="22" spans="1:12" x14ac:dyDescent="0.25">
      <c r="A22" s="48">
        <v>43356</v>
      </c>
      <c r="B22" s="43">
        <v>180174735</v>
      </c>
      <c r="C22" s="44">
        <v>1</v>
      </c>
      <c r="D22" s="45">
        <v>113050</v>
      </c>
      <c r="E22" s="32">
        <v>180045253</v>
      </c>
      <c r="F22" s="36">
        <v>3</v>
      </c>
      <c r="G22" s="34">
        <v>307000</v>
      </c>
      <c r="H22" s="33"/>
      <c r="I22" s="33"/>
      <c r="J22" s="34"/>
    </row>
    <row r="23" spans="1:12" x14ac:dyDescent="0.25">
      <c r="A23" s="48">
        <v>43366</v>
      </c>
      <c r="B23" s="32">
        <v>180175569</v>
      </c>
      <c r="C23" s="35">
        <v>5</v>
      </c>
      <c r="D23" s="34">
        <v>554200</v>
      </c>
      <c r="E23" s="32">
        <v>180045409</v>
      </c>
      <c r="F23" s="36">
        <v>3</v>
      </c>
      <c r="G23" s="34">
        <v>314900</v>
      </c>
      <c r="H23" s="33"/>
      <c r="I23" s="33"/>
      <c r="J23" s="34"/>
      <c r="L23" s="4"/>
    </row>
    <row r="24" spans="1:12" x14ac:dyDescent="0.25">
      <c r="A24" s="48">
        <v>43376</v>
      </c>
      <c r="B24" s="32">
        <v>180176381</v>
      </c>
      <c r="C24" s="35">
        <v>3</v>
      </c>
      <c r="D24" s="34">
        <v>313500</v>
      </c>
      <c r="E24" s="32">
        <v>180045549</v>
      </c>
      <c r="F24" s="36">
        <v>4</v>
      </c>
      <c r="G24" s="34">
        <v>452100</v>
      </c>
      <c r="H24" s="33"/>
      <c r="I24" s="33"/>
      <c r="J24" s="34"/>
      <c r="L24" s="4"/>
    </row>
    <row r="25" spans="1:12" x14ac:dyDescent="0.25">
      <c r="A25" s="48">
        <v>43386</v>
      </c>
      <c r="B25" s="32">
        <v>180177193</v>
      </c>
      <c r="C25" s="35">
        <v>3</v>
      </c>
      <c r="D25" s="34">
        <v>329000</v>
      </c>
      <c r="E25" s="32">
        <v>180045701</v>
      </c>
      <c r="F25" s="36">
        <v>3</v>
      </c>
      <c r="G25" s="34">
        <v>283500</v>
      </c>
      <c r="H25" s="33"/>
      <c r="I25" s="33"/>
      <c r="J25" s="34"/>
      <c r="L25" s="4"/>
    </row>
    <row r="26" spans="1:12" x14ac:dyDescent="0.25">
      <c r="A26" s="48">
        <v>43396</v>
      </c>
      <c r="B26" s="32">
        <v>180177910</v>
      </c>
      <c r="C26" s="35">
        <v>5</v>
      </c>
      <c r="D26" s="34">
        <v>441300</v>
      </c>
      <c r="E26" s="32">
        <v>180045844</v>
      </c>
      <c r="F26" s="36">
        <v>3</v>
      </c>
      <c r="G26" s="34">
        <v>361300</v>
      </c>
      <c r="H26" s="33"/>
      <c r="I26" s="33"/>
      <c r="J26" s="34"/>
      <c r="L26" s="4"/>
    </row>
    <row r="27" spans="1:12" x14ac:dyDescent="0.25">
      <c r="A27" s="48">
        <v>43406</v>
      </c>
      <c r="B27" s="32">
        <v>180178592</v>
      </c>
      <c r="C27" s="35">
        <v>3</v>
      </c>
      <c r="D27" s="34">
        <v>301900</v>
      </c>
      <c r="E27" s="32"/>
      <c r="F27" s="36"/>
      <c r="G27" s="34"/>
      <c r="H27" s="33"/>
      <c r="I27" s="33"/>
      <c r="J27" s="34"/>
      <c r="L27" s="4"/>
    </row>
    <row r="28" spans="1:12" x14ac:dyDescent="0.25">
      <c r="A28" s="48">
        <v>43416</v>
      </c>
      <c r="B28" s="43">
        <v>180179357</v>
      </c>
      <c r="C28" s="44">
        <v>2</v>
      </c>
      <c r="D28" s="45">
        <v>158988</v>
      </c>
      <c r="E28" s="32">
        <v>180046112</v>
      </c>
      <c r="F28" s="36">
        <v>4</v>
      </c>
      <c r="G28" s="34">
        <v>326700</v>
      </c>
      <c r="H28" s="33"/>
      <c r="I28" s="33"/>
      <c r="J28" s="34"/>
    </row>
    <row r="29" spans="1:12" x14ac:dyDescent="0.25">
      <c r="A29" s="48">
        <v>43426</v>
      </c>
      <c r="B29" s="32"/>
      <c r="C29" s="35"/>
      <c r="D29" s="34"/>
      <c r="E29" s="32">
        <v>180046246</v>
      </c>
      <c r="F29" s="36">
        <v>1</v>
      </c>
      <c r="G29" s="34">
        <v>83400</v>
      </c>
      <c r="H29" s="33"/>
      <c r="I29" s="33"/>
      <c r="J29" s="34"/>
    </row>
    <row r="30" spans="1:12" x14ac:dyDescent="0.25">
      <c r="A30" s="48">
        <v>43436</v>
      </c>
      <c r="B30" s="32"/>
      <c r="C30" s="35"/>
      <c r="D30" s="34"/>
      <c r="E30" s="32">
        <v>180046378</v>
      </c>
      <c r="F30" s="36">
        <v>1</v>
      </c>
      <c r="G30" s="34">
        <v>151300</v>
      </c>
      <c r="H30" s="33"/>
      <c r="I30" s="33"/>
      <c r="J30" s="34"/>
    </row>
    <row r="31" spans="1:12" x14ac:dyDescent="0.25">
      <c r="A31" s="48">
        <v>43446</v>
      </c>
      <c r="B31" s="32"/>
      <c r="C31" s="35"/>
      <c r="D31" s="34"/>
      <c r="E31" s="32">
        <v>180046497</v>
      </c>
      <c r="F31" s="36">
        <v>1</v>
      </c>
      <c r="G31" s="34">
        <v>98300</v>
      </c>
      <c r="H31" s="33"/>
      <c r="I31" s="33"/>
      <c r="J31" s="34"/>
      <c r="L31" s="4"/>
    </row>
    <row r="32" spans="1:12" x14ac:dyDescent="0.25">
      <c r="A32" s="48"/>
      <c r="B32" s="32"/>
      <c r="C32" s="35"/>
      <c r="D32" s="34"/>
      <c r="E32" s="32"/>
      <c r="F32" s="36"/>
      <c r="G32" s="34"/>
      <c r="H32" s="33"/>
      <c r="I32" s="33"/>
      <c r="J32" s="34"/>
    </row>
    <row r="33" spans="1:12" x14ac:dyDescent="0.25">
      <c r="A33" s="48"/>
      <c r="B33" s="32"/>
      <c r="C33" s="35"/>
      <c r="D33" s="34"/>
      <c r="E33" s="32"/>
      <c r="F33" s="36"/>
      <c r="G33" s="34"/>
      <c r="H33" s="33"/>
      <c r="I33" s="33"/>
      <c r="J33" s="34"/>
      <c r="L33" s="4"/>
    </row>
    <row r="34" spans="1:12" x14ac:dyDescent="0.25">
      <c r="A34" s="48"/>
      <c r="B34" s="32"/>
      <c r="C34" s="35"/>
      <c r="D34" s="34"/>
      <c r="E34" s="32"/>
      <c r="F34" s="36"/>
      <c r="G34" s="34"/>
      <c r="H34" s="33"/>
      <c r="I34" s="33"/>
      <c r="J34" s="34"/>
    </row>
    <row r="35" spans="1:12" x14ac:dyDescent="0.25">
      <c r="A35" s="48"/>
      <c r="B35" s="32"/>
      <c r="C35" s="35"/>
      <c r="D35" s="34"/>
      <c r="E35" s="32"/>
      <c r="F35" s="36"/>
      <c r="G35" s="34"/>
      <c r="H35" s="33"/>
      <c r="I35" s="33"/>
      <c r="J35" s="34"/>
    </row>
    <row r="36" spans="1:12" x14ac:dyDescent="0.25">
      <c r="A36" s="48"/>
      <c r="B36" s="32"/>
      <c r="C36" s="35"/>
      <c r="D36" s="34"/>
      <c r="E36" s="32"/>
      <c r="F36" s="36"/>
      <c r="G36" s="34"/>
      <c r="H36" s="33"/>
      <c r="I36" s="33"/>
      <c r="J36" s="34"/>
      <c r="L36" s="4"/>
    </row>
    <row r="37" spans="1:12" x14ac:dyDescent="0.25">
      <c r="A37" s="48"/>
      <c r="B37" s="32"/>
      <c r="C37" s="35"/>
      <c r="D37" s="34"/>
      <c r="E37" s="32"/>
      <c r="F37" s="36"/>
      <c r="G37" s="34"/>
      <c r="H37" s="33"/>
      <c r="I37" s="33"/>
      <c r="J37" s="34"/>
    </row>
    <row r="38" spans="1:12" x14ac:dyDescent="0.25">
      <c r="A38" s="48"/>
      <c r="B38" s="32"/>
      <c r="C38" s="35"/>
      <c r="D38" s="34"/>
      <c r="E38" s="32"/>
      <c r="F38" s="36"/>
      <c r="G38" s="34"/>
      <c r="H38" s="33"/>
      <c r="I38" s="33"/>
      <c r="J38" s="34"/>
      <c r="L38" s="4"/>
    </row>
    <row r="39" spans="1:12" x14ac:dyDescent="0.25">
      <c r="A39" s="48"/>
      <c r="B39" s="32"/>
      <c r="C39" s="35"/>
      <c r="D39" s="34"/>
      <c r="E39" s="32"/>
      <c r="F39" s="36"/>
      <c r="G39" s="34"/>
      <c r="H39" s="33"/>
      <c r="I39" s="33"/>
      <c r="J39" s="34"/>
    </row>
    <row r="40" spans="1:12" x14ac:dyDescent="0.25">
      <c r="A40" s="48"/>
      <c r="B40" s="32"/>
      <c r="C40" s="35"/>
      <c r="D40" s="34"/>
      <c r="E40" s="32"/>
      <c r="F40" s="36"/>
      <c r="G40" s="34"/>
      <c r="H40" s="33"/>
      <c r="I40" s="33"/>
      <c r="J40" s="34"/>
    </row>
    <row r="41" spans="1:12" x14ac:dyDescent="0.25">
      <c r="A41" s="48"/>
      <c r="B41" s="32"/>
      <c r="C41" s="35"/>
      <c r="D41" s="34"/>
      <c r="E41" s="32"/>
      <c r="F41" s="36"/>
      <c r="G41" s="34"/>
      <c r="H41" s="33"/>
      <c r="I41" s="33"/>
      <c r="J41" s="34"/>
      <c r="L41" s="4"/>
    </row>
    <row r="42" spans="1:12" x14ac:dyDescent="0.25">
      <c r="A42" s="48"/>
      <c r="B42" s="32"/>
      <c r="C42" s="35"/>
      <c r="D42" s="34"/>
      <c r="E42" s="32"/>
      <c r="F42" s="36"/>
      <c r="G42" s="34"/>
      <c r="H42" s="33"/>
      <c r="I42" s="33"/>
      <c r="J42" s="34"/>
    </row>
    <row r="43" spans="1:12" x14ac:dyDescent="0.25">
      <c r="A43" s="48"/>
      <c r="B43" s="32"/>
      <c r="C43" s="35"/>
      <c r="D43" s="34"/>
      <c r="E43" s="32"/>
      <c r="F43" s="36"/>
      <c r="G43" s="34"/>
      <c r="H43" s="33"/>
      <c r="I43" s="33"/>
      <c r="J43" s="34"/>
    </row>
    <row r="44" spans="1:12" x14ac:dyDescent="0.25">
      <c r="A44" s="48"/>
      <c r="B44" s="32"/>
      <c r="C44" s="35"/>
      <c r="D44" s="34"/>
      <c r="E44" s="32"/>
      <c r="F44" s="36"/>
      <c r="G44" s="34"/>
      <c r="H44" s="33"/>
      <c r="I44" s="33"/>
      <c r="J44" s="34"/>
    </row>
    <row r="45" spans="1:12" x14ac:dyDescent="0.25">
      <c r="A45" s="48"/>
      <c r="B45" s="32"/>
      <c r="C45" s="35"/>
      <c r="D45" s="34"/>
      <c r="E45" s="32"/>
      <c r="F45" s="36"/>
      <c r="G45" s="34"/>
      <c r="H45" s="33"/>
      <c r="I45" s="33"/>
      <c r="J45" s="34"/>
    </row>
    <row r="46" spans="1:12" x14ac:dyDescent="0.25">
      <c r="A46" s="48"/>
      <c r="B46" s="32"/>
      <c r="C46" s="35"/>
      <c r="D46" s="34"/>
      <c r="E46" s="32"/>
      <c r="F46" s="36"/>
      <c r="G46" s="34"/>
      <c r="H46" s="33"/>
      <c r="I46" s="33"/>
      <c r="J46" s="34"/>
    </row>
    <row r="47" spans="1:12" x14ac:dyDescent="0.25">
      <c r="A47" s="48"/>
      <c r="B47" s="32"/>
      <c r="C47" s="35"/>
      <c r="D47" s="34"/>
      <c r="E47" s="32"/>
      <c r="F47" s="36"/>
      <c r="G47" s="34"/>
      <c r="H47" s="33"/>
      <c r="I47" s="33"/>
      <c r="J47" s="34"/>
    </row>
    <row r="48" spans="1:12" x14ac:dyDescent="0.25">
      <c r="A48" s="48"/>
      <c r="B48" s="32"/>
      <c r="C48" s="35"/>
      <c r="D48" s="34"/>
      <c r="E48" s="32"/>
      <c r="F48" s="36"/>
      <c r="G48" s="34"/>
      <c r="H48" s="33"/>
      <c r="I48" s="33"/>
      <c r="J48" s="34"/>
    </row>
    <row r="49" spans="1:10" x14ac:dyDescent="0.25">
      <c r="A49" s="48"/>
      <c r="B49" s="32"/>
      <c r="C49" s="35"/>
      <c r="D49" s="34"/>
      <c r="E49" s="32"/>
      <c r="F49" s="36"/>
      <c r="G49" s="34"/>
      <c r="H49" s="33"/>
      <c r="I49" s="33"/>
      <c r="J49" s="34"/>
    </row>
    <row r="50" spans="1:10" x14ac:dyDescent="0.25">
      <c r="A50" s="48"/>
      <c r="B50" s="32"/>
      <c r="C50" s="35"/>
      <c r="D50" s="34"/>
      <c r="E50" s="32"/>
      <c r="F50" s="36"/>
      <c r="G50" s="34"/>
      <c r="H50" s="33"/>
      <c r="I50" s="33"/>
      <c r="J50" s="34"/>
    </row>
    <row r="51" spans="1:10" x14ac:dyDescent="0.25">
      <c r="A51" s="48"/>
      <c r="B51" s="32"/>
      <c r="C51" s="35"/>
      <c r="D51" s="34"/>
      <c r="E51" s="32"/>
      <c r="F51" s="36"/>
      <c r="G51" s="34"/>
      <c r="H51" s="33"/>
      <c r="I51" s="33"/>
      <c r="J51" s="34"/>
    </row>
    <row r="52" spans="1:10" x14ac:dyDescent="0.25">
      <c r="A52" s="48"/>
      <c r="B52" s="32"/>
      <c r="C52" s="35"/>
      <c r="D52" s="34"/>
      <c r="E52" s="32"/>
      <c r="F52" s="36"/>
      <c r="G52" s="34"/>
      <c r="H52" s="33"/>
      <c r="I52" s="33"/>
      <c r="J52" s="34"/>
    </row>
    <row r="53" spans="1:10" x14ac:dyDescent="0.25">
      <c r="A53" s="48"/>
      <c r="B53" s="32"/>
      <c r="C53" s="35"/>
      <c r="D53" s="34"/>
      <c r="E53" s="32"/>
      <c r="F53" s="36"/>
      <c r="G53" s="34"/>
      <c r="H53" s="33"/>
      <c r="I53" s="33"/>
      <c r="J53" s="34"/>
    </row>
    <row r="54" spans="1:10" x14ac:dyDescent="0.25">
      <c r="A54" s="48"/>
      <c r="B54" s="32"/>
      <c r="C54" s="35"/>
      <c r="D54" s="34"/>
      <c r="E54" s="32"/>
      <c r="F54" s="36"/>
      <c r="G54" s="34"/>
      <c r="H54" s="33"/>
      <c r="I54" s="33"/>
      <c r="J54" s="34"/>
    </row>
    <row r="55" spans="1:10" x14ac:dyDescent="0.25">
      <c r="A55" s="48"/>
      <c r="B55" s="32"/>
      <c r="C55" s="35"/>
      <c r="D55" s="34"/>
      <c r="E55" s="32"/>
      <c r="F55" s="36"/>
      <c r="G55" s="34"/>
      <c r="H55" s="33"/>
      <c r="I55" s="33"/>
      <c r="J55" s="34"/>
    </row>
    <row r="56" spans="1:10" x14ac:dyDescent="0.25">
      <c r="A56" s="48"/>
      <c r="B56" s="32"/>
      <c r="C56" s="35"/>
      <c r="D56" s="34"/>
      <c r="E56" s="32"/>
      <c r="F56" s="36"/>
      <c r="G56" s="34"/>
      <c r="H56" s="33"/>
      <c r="I56" s="33"/>
      <c r="J56" s="34"/>
    </row>
    <row r="57" spans="1:10" x14ac:dyDescent="0.25">
      <c r="A57" s="48"/>
      <c r="B57" s="32"/>
      <c r="C57" s="35"/>
      <c r="D57" s="34"/>
      <c r="E57" s="32"/>
      <c r="F57" s="36"/>
      <c r="G57" s="34"/>
      <c r="H57" s="33"/>
      <c r="I57" s="33"/>
      <c r="J57" s="34"/>
    </row>
    <row r="58" spans="1:10" x14ac:dyDescent="0.25">
      <c r="A58" s="48"/>
      <c r="B58" s="32"/>
      <c r="C58" s="35"/>
      <c r="D58" s="34"/>
      <c r="E58" s="32"/>
      <c r="F58" s="36"/>
      <c r="G58" s="34"/>
      <c r="H58" s="33"/>
      <c r="I58" s="33"/>
      <c r="J58" s="34"/>
    </row>
    <row r="59" spans="1:10" x14ac:dyDescent="0.25">
      <c r="A59" s="48"/>
      <c r="B59" s="32"/>
      <c r="C59" s="35"/>
      <c r="D59" s="34"/>
      <c r="E59" s="32"/>
      <c r="F59" s="36"/>
      <c r="G59" s="34"/>
      <c r="H59" s="33"/>
      <c r="I59" s="33"/>
      <c r="J59" s="34"/>
    </row>
    <row r="60" spans="1:10" x14ac:dyDescent="0.25">
      <c r="A60" s="48"/>
      <c r="B60" s="32"/>
      <c r="C60" s="35"/>
      <c r="D60" s="34"/>
      <c r="E60" s="32"/>
      <c r="F60" s="36"/>
      <c r="G60" s="34"/>
      <c r="H60" s="33"/>
      <c r="I60" s="33"/>
      <c r="J60" s="34"/>
    </row>
    <row r="61" spans="1:10" x14ac:dyDescent="0.25">
      <c r="A61" s="48"/>
      <c r="B61" s="32"/>
      <c r="C61" s="35"/>
      <c r="D61" s="34"/>
      <c r="E61" s="32"/>
      <c r="F61" s="36"/>
      <c r="G61" s="34"/>
      <c r="H61" s="33"/>
      <c r="I61" s="33"/>
      <c r="J61" s="34"/>
    </row>
    <row r="62" spans="1:10" x14ac:dyDescent="0.25">
      <c r="A62" s="48"/>
      <c r="B62" s="32"/>
      <c r="C62" s="35"/>
      <c r="D62" s="34"/>
      <c r="E62" s="32"/>
      <c r="F62" s="36"/>
      <c r="G62" s="34"/>
      <c r="H62" s="33"/>
      <c r="I62" s="33"/>
      <c r="J62" s="34"/>
    </row>
    <row r="63" spans="1:10" x14ac:dyDescent="0.25">
      <c r="A63" s="48"/>
      <c r="B63" s="32"/>
      <c r="C63" s="35"/>
      <c r="D63" s="34"/>
      <c r="E63" s="32"/>
      <c r="F63" s="36"/>
      <c r="G63" s="34"/>
      <c r="H63" s="33"/>
      <c r="I63" s="33"/>
      <c r="J63" s="34"/>
    </row>
    <row r="64" spans="1:10" x14ac:dyDescent="0.25">
      <c r="A64" s="48"/>
      <c r="B64" s="32"/>
      <c r="C64" s="35"/>
      <c r="D64" s="34"/>
      <c r="E64" s="32"/>
      <c r="F64" s="36"/>
      <c r="G64" s="34"/>
      <c r="H64" s="33"/>
      <c r="I64" s="33"/>
      <c r="J64" s="34"/>
    </row>
    <row r="65" spans="1:10" x14ac:dyDescent="0.25">
      <c r="A65" s="48"/>
      <c r="B65" s="32"/>
      <c r="C65" s="35"/>
      <c r="D65" s="34"/>
      <c r="E65" s="32"/>
      <c r="F65" s="36"/>
      <c r="G65" s="34"/>
      <c r="H65" s="33"/>
      <c r="I65" s="33"/>
      <c r="J65" s="34"/>
    </row>
    <row r="66" spans="1:10" x14ac:dyDescent="0.25">
      <c r="A66" s="48"/>
      <c r="B66" s="32"/>
      <c r="C66" s="35"/>
      <c r="D66" s="34"/>
      <c r="E66" s="32"/>
      <c r="F66" s="36"/>
      <c r="G66" s="34"/>
      <c r="H66" s="33"/>
      <c r="I66" s="33"/>
      <c r="J66" s="34"/>
    </row>
    <row r="67" spans="1:10" x14ac:dyDescent="0.25">
      <c r="A67" s="48"/>
      <c r="B67" s="32"/>
      <c r="C67" s="35"/>
      <c r="D67" s="34"/>
      <c r="E67" s="32"/>
      <c r="F67" s="36"/>
      <c r="G67" s="34"/>
      <c r="H67" s="33"/>
      <c r="I67" s="33"/>
      <c r="J67" s="34"/>
    </row>
    <row r="68" spans="1:10" x14ac:dyDescent="0.25">
      <c r="A68" s="48"/>
      <c r="B68" s="32"/>
      <c r="C68" s="35"/>
      <c r="D68" s="34"/>
      <c r="E68" s="32"/>
      <c r="F68" s="36"/>
      <c r="G68" s="34"/>
      <c r="H68" s="33"/>
      <c r="I68" s="33"/>
      <c r="J68" s="34"/>
    </row>
    <row r="69" spans="1:10" x14ac:dyDescent="0.25">
      <c r="A69" s="48"/>
      <c r="B69" s="32"/>
      <c r="C69" s="35"/>
      <c r="D69" s="34"/>
      <c r="E69" s="32"/>
      <c r="F69" s="36"/>
      <c r="G69" s="34"/>
      <c r="H69" s="33"/>
      <c r="I69" s="33"/>
      <c r="J69" s="34"/>
    </row>
    <row r="70" spans="1:10" x14ac:dyDescent="0.25">
      <c r="A70" s="48"/>
      <c r="B70" s="32"/>
      <c r="C70" s="35"/>
      <c r="D70" s="34"/>
      <c r="E70" s="32"/>
      <c r="F70" s="36"/>
      <c r="G70" s="34"/>
      <c r="H70" s="33"/>
      <c r="I70" s="33"/>
      <c r="J70" s="34"/>
    </row>
    <row r="71" spans="1:10" x14ac:dyDescent="0.25">
      <c r="A71" s="48"/>
      <c r="B71" s="32"/>
      <c r="C71" s="35"/>
      <c r="D71" s="34"/>
      <c r="E71" s="32"/>
      <c r="F71" s="36"/>
      <c r="G71" s="34"/>
      <c r="H71" s="33"/>
      <c r="I71" s="33"/>
      <c r="J71" s="34"/>
    </row>
    <row r="72" spans="1:10" x14ac:dyDescent="0.25">
      <c r="A72" s="49"/>
      <c r="B72" s="12"/>
      <c r="C72" s="13"/>
      <c r="D72" s="14"/>
      <c r="E72" s="15"/>
      <c r="F72" s="12"/>
      <c r="G72" s="14"/>
      <c r="H72" s="16"/>
      <c r="I72" s="16"/>
      <c r="J72" s="14"/>
    </row>
    <row r="73" spans="1:10" x14ac:dyDescent="0.25">
      <c r="A73" s="11"/>
      <c r="B73" s="17" t="s">
        <v>13</v>
      </c>
      <c r="C73" s="18">
        <f>SUM(C22:C72)</f>
        <v>22</v>
      </c>
      <c r="D73" s="19"/>
      <c r="E73" s="17" t="s">
        <v>13</v>
      </c>
      <c r="F73" s="17">
        <f>SUM(F7:F72)</f>
        <v>114</v>
      </c>
      <c r="G73" s="20"/>
      <c r="H73" s="13"/>
      <c r="I73" s="13"/>
      <c r="J73" s="20"/>
    </row>
    <row r="74" spans="1:10" x14ac:dyDescent="0.25">
      <c r="A74" s="11"/>
      <c r="B74" s="17"/>
      <c r="C74" s="18"/>
      <c r="D74" s="19"/>
      <c r="E74" s="17"/>
      <c r="F74" s="17"/>
      <c r="G74" s="21"/>
      <c r="H74" s="22"/>
      <c r="I74" s="13"/>
      <c r="J74" s="20"/>
    </row>
    <row r="75" spans="1:10" x14ac:dyDescent="0.25">
      <c r="A75" s="23"/>
      <c r="B75" s="24"/>
      <c r="C75" s="13"/>
      <c r="D75" s="14"/>
      <c r="E75" s="17"/>
      <c r="F75" s="12"/>
      <c r="G75" s="51" t="s">
        <v>14</v>
      </c>
      <c r="H75" s="51"/>
      <c r="I75" s="16"/>
      <c r="J75" s="25">
        <f>SUM(D7:D72)</f>
        <v>33786138</v>
      </c>
    </row>
    <row r="76" spans="1:10" x14ac:dyDescent="0.25">
      <c r="A76" s="11"/>
      <c r="B76" s="12"/>
      <c r="C76" s="13"/>
      <c r="D76" s="14"/>
      <c r="E76" s="15"/>
      <c r="F76" s="12"/>
      <c r="G76" s="51" t="s">
        <v>15</v>
      </c>
      <c r="H76" s="51"/>
      <c r="I76" s="16"/>
      <c r="J76" s="25">
        <f>SUM(G7:G72)</f>
        <v>13516400</v>
      </c>
    </row>
    <row r="77" spans="1:10" x14ac:dyDescent="0.25">
      <c r="A77" s="26"/>
      <c r="B77" s="15"/>
      <c r="C77" s="13"/>
      <c r="D77" s="14"/>
      <c r="E77" s="15"/>
      <c r="F77" s="12"/>
      <c r="G77" s="51" t="s">
        <v>16</v>
      </c>
      <c r="H77" s="51"/>
      <c r="I77" s="27"/>
      <c r="J77" s="28">
        <f>J75-J76</f>
        <v>20269738</v>
      </c>
    </row>
    <row r="78" spans="1:10" x14ac:dyDescent="0.25">
      <c r="A78" s="11"/>
      <c r="B78" s="29"/>
      <c r="C78" s="13"/>
      <c r="D78" s="30"/>
      <c r="E78" s="15"/>
      <c r="F78" s="12"/>
      <c r="G78" s="51" t="s">
        <v>17</v>
      </c>
      <c r="H78" s="51"/>
      <c r="I78" s="16"/>
      <c r="J78" s="25">
        <f>SUM(H22:H73)</f>
        <v>0</v>
      </c>
    </row>
    <row r="79" spans="1:10" x14ac:dyDescent="0.25">
      <c r="A79" s="11"/>
      <c r="B79" s="29"/>
      <c r="C79" s="13"/>
      <c r="D79" s="30"/>
      <c r="E79" s="15"/>
      <c r="F79" s="12"/>
      <c r="G79" s="51" t="s">
        <v>18</v>
      </c>
      <c r="H79" s="51"/>
      <c r="I79" s="16"/>
      <c r="J79" s="25">
        <f>J77+J78</f>
        <v>20269738</v>
      </c>
    </row>
    <row r="80" spans="1:10" x14ac:dyDescent="0.25">
      <c r="A80" s="11"/>
      <c r="B80" s="29"/>
      <c r="C80" s="13"/>
      <c r="D80" s="30"/>
      <c r="E80" s="15"/>
      <c r="F80" s="12"/>
      <c r="G80" s="51" t="s">
        <v>7</v>
      </c>
      <c r="H80" s="51"/>
      <c r="I80" s="16"/>
      <c r="J80" s="25">
        <f>SUM(I7:I73)</f>
        <v>0</v>
      </c>
    </row>
    <row r="81" spans="1:10" x14ac:dyDescent="0.25">
      <c r="A81" s="11"/>
      <c r="B81" s="29"/>
      <c r="C81" s="13"/>
      <c r="D81" s="30"/>
      <c r="E81" s="15"/>
      <c r="F81" s="12"/>
      <c r="G81" s="51" t="s">
        <v>19</v>
      </c>
      <c r="H81" s="51"/>
      <c r="I81" s="13" t="str">
        <f>IF(J81&gt;0,"SALDO",IF(J81&lt;0,"PIUTANG",IF(J81=0,"LUNAS")))</f>
        <v>PIUTANG</v>
      </c>
      <c r="J81" s="25">
        <f>J80-J79</f>
        <v>-20269738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81:H81"/>
    <mergeCell ref="G75:H75"/>
    <mergeCell ref="G76:H76"/>
    <mergeCell ref="G77:H77"/>
    <mergeCell ref="G78:H78"/>
    <mergeCell ref="G79:H79"/>
    <mergeCell ref="G80:H80"/>
  </mergeCells>
  <pageMargins left="0.7" right="0.7" top="0.75" bottom="0.75" header="0.3" footer="0.3"/>
  <pageSetup paperSize="9" scale="7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zoomScaleNormal="100" workbookViewId="0">
      <pane ySplit="6" topLeftCell="A7" activePane="bottomLeft" state="frozen"/>
      <selection pane="bottomLeft" activeCell="C20" sqref="C20"/>
    </sheetView>
  </sheetViews>
  <sheetFormatPr defaultRowHeight="15" x14ac:dyDescent="0.25"/>
  <cols>
    <col min="1" max="1" width="10.42578125" customWidth="1"/>
    <col min="2" max="2" width="10.5703125" customWidth="1"/>
    <col min="3" max="3" width="7" style="5" customWidth="1"/>
    <col min="4" max="4" width="12" customWidth="1"/>
    <col min="5" max="5" width="10" bestFit="1" customWidth="1"/>
    <col min="6" max="6" width="4.5703125" style="6" bestFit="1" customWidth="1"/>
    <col min="7" max="7" width="11.140625" customWidth="1"/>
    <col min="8" max="8" width="11.7109375" style="7" customWidth="1"/>
    <col min="9" max="9" width="15.28515625" style="7" customWidth="1"/>
    <col min="10" max="10" width="18.42578125" customWidth="1"/>
    <col min="12" max="12" width="28.5703125" customWidth="1"/>
    <col min="13" max="13" width="12.5703125" bestFit="1" customWidth="1"/>
  </cols>
  <sheetData>
    <row r="1" spans="1:13" x14ac:dyDescent="0.25">
      <c r="A1" s="1" t="s">
        <v>0</v>
      </c>
      <c r="B1" s="1"/>
      <c r="C1" s="2" t="s">
        <v>29</v>
      </c>
      <c r="D1" s="1"/>
      <c r="E1" s="1"/>
      <c r="F1" s="52"/>
      <c r="G1" s="52"/>
      <c r="H1" s="52"/>
      <c r="I1" s="3"/>
      <c r="J1" s="1"/>
      <c r="L1" s="4"/>
      <c r="M1" s="4"/>
    </row>
    <row r="2" spans="1:13" x14ac:dyDescent="0.25">
      <c r="A2" s="1" t="s">
        <v>2</v>
      </c>
      <c r="B2" s="1"/>
      <c r="C2" s="2" t="s">
        <v>20</v>
      </c>
      <c r="D2" s="1"/>
      <c r="E2" s="1"/>
      <c r="F2" s="52"/>
      <c r="G2" s="52"/>
      <c r="H2" s="52"/>
      <c r="I2" s="3"/>
      <c r="J2" s="1"/>
      <c r="L2" s="4"/>
      <c r="M2" s="4"/>
    </row>
    <row r="3" spans="1:13" x14ac:dyDescent="0.25">
      <c r="L3" s="4"/>
      <c r="M3" s="4"/>
    </row>
    <row r="4" spans="1:13" ht="19.5" x14ac:dyDescent="0.25">
      <c r="A4" s="53"/>
      <c r="B4" s="53"/>
      <c r="C4" s="53"/>
      <c r="D4" s="53"/>
      <c r="E4" s="53"/>
      <c r="F4" s="53"/>
      <c r="G4" s="53"/>
      <c r="H4" s="53"/>
      <c r="I4" s="53"/>
      <c r="J4" s="54"/>
      <c r="L4" s="4"/>
      <c r="M4" s="4"/>
    </row>
    <row r="5" spans="1:13" x14ac:dyDescent="0.25">
      <c r="A5" s="55" t="s">
        <v>4</v>
      </c>
      <c r="B5" s="57" t="s">
        <v>5</v>
      </c>
      <c r="C5" s="58"/>
      <c r="D5" s="58"/>
      <c r="E5" s="58"/>
      <c r="F5" s="58"/>
      <c r="G5" s="59"/>
      <c r="H5" s="60" t="s">
        <v>6</v>
      </c>
      <c r="I5" s="62" t="s">
        <v>7</v>
      </c>
      <c r="J5" s="64" t="s">
        <v>8</v>
      </c>
      <c r="M5" s="4"/>
    </row>
    <row r="6" spans="1:13" x14ac:dyDescent="0.25">
      <c r="A6" s="56"/>
      <c r="B6" s="8" t="s">
        <v>9</v>
      </c>
      <c r="C6" s="9" t="s">
        <v>10</v>
      </c>
      <c r="D6" s="10" t="s">
        <v>11</v>
      </c>
      <c r="E6" s="8" t="s">
        <v>12</v>
      </c>
      <c r="F6" s="8" t="s">
        <v>10</v>
      </c>
      <c r="G6" s="10" t="s">
        <v>11</v>
      </c>
      <c r="H6" s="61"/>
      <c r="I6" s="63"/>
      <c r="J6" s="65"/>
    </row>
    <row r="7" spans="1:13" x14ac:dyDescent="0.25">
      <c r="A7" s="31">
        <v>43341</v>
      </c>
      <c r="B7" s="37">
        <v>170138581</v>
      </c>
      <c r="C7" s="40">
        <v>2</v>
      </c>
      <c r="D7" s="39">
        <v>170713</v>
      </c>
      <c r="E7" s="32"/>
      <c r="F7" s="36"/>
      <c r="G7" s="34"/>
      <c r="H7" s="33"/>
      <c r="I7" s="33"/>
      <c r="J7" s="34" t="s">
        <v>22</v>
      </c>
    </row>
    <row r="8" spans="1:13" x14ac:dyDescent="0.25">
      <c r="A8" s="31">
        <v>42988</v>
      </c>
      <c r="B8" s="32"/>
      <c r="C8" s="35"/>
      <c r="D8" s="34"/>
      <c r="E8" s="37">
        <v>170037373</v>
      </c>
      <c r="F8" s="38">
        <v>17</v>
      </c>
      <c r="G8" s="39">
        <v>1858063</v>
      </c>
      <c r="H8" s="33"/>
      <c r="I8" s="33"/>
      <c r="J8" s="34" t="s">
        <v>28</v>
      </c>
    </row>
    <row r="9" spans="1:13" x14ac:dyDescent="0.25">
      <c r="A9" s="31">
        <v>43383</v>
      </c>
      <c r="B9" s="32"/>
      <c r="C9" s="35"/>
      <c r="D9" s="34"/>
      <c r="E9" s="37">
        <v>170038063</v>
      </c>
      <c r="F9" s="38">
        <v>13</v>
      </c>
      <c r="G9" s="39">
        <v>1187638</v>
      </c>
      <c r="H9" s="33"/>
      <c r="I9" s="33"/>
      <c r="J9" s="34" t="s">
        <v>28</v>
      </c>
    </row>
    <row r="10" spans="1:13" x14ac:dyDescent="0.25">
      <c r="A10" s="31"/>
      <c r="B10" s="32"/>
      <c r="C10" s="35"/>
      <c r="D10" s="34"/>
      <c r="E10" s="32"/>
      <c r="F10" s="36"/>
      <c r="G10" s="34"/>
      <c r="H10" s="33"/>
      <c r="I10" s="33"/>
      <c r="J10" s="34" t="s">
        <v>22</v>
      </c>
    </row>
    <row r="11" spans="1:13" x14ac:dyDescent="0.25">
      <c r="A11" s="11"/>
      <c r="B11" s="17" t="s">
        <v>13</v>
      </c>
      <c r="C11" s="18">
        <f>SUM(C7:C10)</f>
        <v>2</v>
      </c>
      <c r="D11" s="19"/>
      <c r="E11" s="17" t="s">
        <v>13</v>
      </c>
      <c r="F11" s="17">
        <f>SUM(F7:F10)</f>
        <v>30</v>
      </c>
      <c r="G11" s="20"/>
      <c r="H11" s="13"/>
      <c r="I11" s="13"/>
      <c r="J11" s="20"/>
    </row>
    <row r="12" spans="1:13" x14ac:dyDescent="0.25">
      <c r="A12" s="11"/>
      <c r="B12" s="17"/>
      <c r="C12" s="18"/>
      <c r="D12" s="19"/>
      <c r="E12" s="17"/>
      <c r="F12" s="17"/>
      <c r="G12" s="21"/>
      <c r="H12" s="22"/>
      <c r="I12" s="13"/>
      <c r="J12" s="20"/>
    </row>
    <row r="13" spans="1:13" x14ac:dyDescent="0.25">
      <c r="A13" s="23"/>
      <c r="B13" s="24"/>
      <c r="C13" s="13"/>
      <c r="D13" s="14"/>
      <c r="E13" s="17"/>
      <c r="F13" s="12"/>
      <c r="G13" s="51" t="s">
        <v>14</v>
      </c>
      <c r="H13" s="51"/>
      <c r="I13" s="16"/>
      <c r="J13" s="25">
        <f>SUM(D7:D10)</f>
        <v>170713</v>
      </c>
    </row>
    <row r="14" spans="1:13" x14ac:dyDescent="0.25">
      <c r="A14" s="11"/>
      <c r="B14" s="12"/>
      <c r="C14" s="13"/>
      <c r="D14" s="14"/>
      <c r="E14" s="15"/>
      <c r="F14" s="12"/>
      <c r="G14" s="51" t="s">
        <v>15</v>
      </c>
      <c r="H14" s="51"/>
      <c r="I14" s="16"/>
      <c r="J14" s="25">
        <f>SUM(G7:G10)</f>
        <v>3045701</v>
      </c>
    </row>
    <row r="15" spans="1:13" x14ac:dyDescent="0.25">
      <c r="A15" s="26"/>
      <c r="B15" s="15"/>
      <c r="C15" s="13"/>
      <c r="D15" s="14"/>
      <c r="E15" s="15"/>
      <c r="F15" s="12"/>
      <c r="G15" s="51" t="s">
        <v>16</v>
      </c>
      <c r="H15" s="51"/>
      <c r="I15" s="27"/>
      <c r="J15" s="28">
        <f>J13-J14</f>
        <v>-2874988</v>
      </c>
    </row>
    <row r="16" spans="1:13" x14ac:dyDescent="0.25">
      <c r="A16" s="11"/>
      <c r="B16" s="29"/>
      <c r="C16" s="13"/>
      <c r="D16" s="30"/>
      <c r="E16" s="15"/>
      <c r="F16" s="12"/>
      <c r="G16" s="51" t="s">
        <v>17</v>
      </c>
      <c r="H16" s="51"/>
      <c r="I16" s="16"/>
      <c r="J16" s="25">
        <f>SUM(H7:H11)</f>
        <v>0</v>
      </c>
    </row>
    <row r="17" spans="1:10" x14ac:dyDescent="0.25">
      <c r="A17" s="11"/>
      <c r="B17" s="29"/>
      <c r="C17" s="13"/>
      <c r="D17" s="30"/>
      <c r="E17" s="15"/>
      <c r="F17" s="12"/>
      <c r="G17" s="51" t="s">
        <v>18</v>
      </c>
      <c r="H17" s="51"/>
      <c r="I17" s="16"/>
      <c r="J17" s="25">
        <f>J15+J16</f>
        <v>-2874988</v>
      </c>
    </row>
    <row r="18" spans="1:10" x14ac:dyDescent="0.25">
      <c r="A18" s="11"/>
      <c r="B18" s="29"/>
      <c r="C18" s="13"/>
      <c r="D18" s="30"/>
      <c r="E18" s="15"/>
      <c r="F18" s="12"/>
      <c r="G18" s="51" t="s">
        <v>7</v>
      </c>
      <c r="H18" s="51"/>
      <c r="I18" s="16"/>
      <c r="J18" s="25">
        <f>SUM(I7:I11)</f>
        <v>0</v>
      </c>
    </row>
    <row r="19" spans="1:10" x14ac:dyDescent="0.25">
      <c r="A19" s="11"/>
      <c r="B19" s="29"/>
      <c r="C19" s="13"/>
      <c r="D19" s="30"/>
      <c r="E19" s="15"/>
      <c r="F19" s="12"/>
      <c r="G19" s="51" t="s">
        <v>19</v>
      </c>
      <c r="H19" s="51"/>
      <c r="I19" s="13" t="str">
        <f>IF(J19&gt;0,"SALDO",IF(J19&lt;0,"PIUTANG",IF(J19=0,"LUNAS")))</f>
        <v>SALDO</v>
      </c>
      <c r="J19" s="25">
        <f>J18-J17</f>
        <v>2874988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19:H19"/>
    <mergeCell ref="G13:H13"/>
    <mergeCell ref="G14:H14"/>
    <mergeCell ref="G15:H15"/>
    <mergeCell ref="G16:H16"/>
    <mergeCell ref="G17:H17"/>
    <mergeCell ref="G18:H18"/>
  </mergeCells>
  <pageMargins left="0.7" right="0.7" top="0.75" bottom="0.75" header="0.3" footer="0.3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</vt:lpstr>
      <vt:lpstr>2018</vt:lpstr>
      <vt:lpstr>Sheet2</vt:lpstr>
      <vt:lpstr>'2017'!Print_Area</vt:lpstr>
      <vt:lpstr>'2018'!Print_Area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cp:lastPrinted>2017-10-09T03:16:40Z</cp:lastPrinted>
  <dcterms:created xsi:type="dcterms:W3CDTF">2017-08-07T04:09:00Z</dcterms:created>
  <dcterms:modified xsi:type="dcterms:W3CDTF">2019-01-15T09:05:43Z</dcterms:modified>
</cp:coreProperties>
</file>