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 activeTab="1"/>
  </bookViews>
  <sheets>
    <sheet name="Rincian Pengambilan" sheetId="8" r:id="rId1"/>
    <sheet name="Jan 19" sheetId="9" r:id="rId2"/>
    <sheet name="Des 18" sheetId="5" r:id="rId3"/>
  </sheets>
  <calcPr calcId="124519"/>
</workbook>
</file>

<file path=xl/calcChain.xml><?xml version="1.0" encoding="utf-8"?>
<calcChain xmlns="http://schemas.openxmlformats.org/spreadsheetml/2006/main">
  <c r="F52" i="9"/>
  <c r="G52" s="1"/>
  <c r="F51"/>
  <c r="G51" s="1"/>
  <c r="F50"/>
  <c r="G50" s="1"/>
  <c r="F41" l="1"/>
  <c r="G41" s="1"/>
  <c r="F43"/>
  <c r="G43" s="1"/>
  <c r="F42"/>
  <c r="G42" s="1"/>
  <c r="D33"/>
  <c r="G22"/>
  <c r="D32"/>
  <c r="D31"/>
  <c r="F32"/>
  <c r="G32" s="1"/>
  <c r="F31"/>
  <c r="G31" s="1"/>
  <c r="F33"/>
  <c r="G33" s="1"/>
  <c r="G5"/>
  <c r="G6"/>
  <c r="G7"/>
  <c r="F24"/>
  <c r="G24" s="1"/>
  <c r="F23"/>
  <c r="G23" s="1"/>
  <c r="F22"/>
  <c r="F15"/>
  <c r="F14"/>
  <c r="F13"/>
  <c r="C13" i="5" l="1"/>
  <c r="C39"/>
  <c r="C38"/>
  <c r="E38" s="1"/>
  <c r="C37"/>
  <c r="E37" s="1"/>
  <c r="F37" s="1"/>
  <c r="F38" l="1"/>
  <c r="E39"/>
  <c r="F39" s="1"/>
  <c r="F23"/>
  <c r="E23"/>
  <c r="D31"/>
  <c r="D30"/>
  <c r="D29"/>
  <c r="C31"/>
  <c r="E31" s="1"/>
  <c r="F31" s="1"/>
  <c r="C30"/>
  <c r="C29"/>
  <c r="D23"/>
  <c r="D22"/>
  <c r="D15"/>
  <c r="C23" l="1"/>
  <c r="C22"/>
  <c r="C21"/>
  <c r="C14"/>
  <c r="C7"/>
  <c r="C47" s="1"/>
  <c r="E47" s="1"/>
  <c r="F47" s="1"/>
  <c r="C6"/>
  <c r="C46" s="1"/>
  <c r="E46" s="1"/>
  <c r="F46" s="1"/>
  <c r="C5"/>
  <c r="C45" s="1"/>
  <c r="E45" s="1"/>
  <c r="F45" s="1"/>
  <c r="G3" i="8"/>
  <c r="F3"/>
  <c r="E3"/>
  <c r="D21" i="5" l="1"/>
  <c r="F15"/>
  <c r="D14"/>
  <c r="E13"/>
  <c r="F13" s="1"/>
  <c r="D13"/>
  <c r="E21" s="1"/>
  <c r="F21" s="1"/>
  <c r="E6"/>
  <c r="F6" s="1"/>
  <c r="E5"/>
  <c r="F5" s="1"/>
  <c r="E22" l="1"/>
  <c r="F22" s="1"/>
  <c r="E29"/>
  <c r="F29" s="1"/>
  <c r="E14"/>
  <c r="F14" s="1"/>
  <c r="E30"/>
  <c r="F30" s="1"/>
</calcChain>
</file>

<file path=xl/sharedStrings.xml><?xml version="1.0" encoding="utf-8"?>
<sst xmlns="http://schemas.openxmlformats.org/spreadsheetml/2006/main" count="155" uniqueCount="53">
  <si>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</si>
  <si>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</si>
  <si>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</si>
  <si>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</si>
  <si>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</si>
  <si>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</si>
  <si>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</si>
  <si>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</si>
  <si>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</si>
  <si>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</si>
  <si>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</si>
  <si>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</si>
  <si>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</si>
  <si>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</si>
  <si>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</si>
  <si>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</si>
  <si>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</si>
  <si>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</si>
  <si>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</si>
  <si>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</si>
  <si>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</si>
  <si>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</si>
  <si>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</si>
  <si>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</si>
  <si>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</si>
  <si>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</si>
  <si>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</si>
  <si>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</si>
  <si>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</si>
  <si>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</si>
  <si>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</si>
  <si>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</si>
  <si>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</si>
  <si>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</si>
  <si>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</si>
  <si>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</si>
  <si>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</si>
  <si>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</si>
  <si>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</si>
  <si>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Febrian</t>
  </si>
  <si>
    <t>DATA KERESEK 20 JANUARI 2019</t>
  </si>
  <si>
    <t>Pertanggal : 20 Jan 2019</t>
  </si>
  <si>
    <t>DATA KERESEK 26 JANUARI 2019</t>
  </si>
  <si>
    <t>SALES 20 Jan 2019 :</t>
  </si>
  <si>
    <t>SALES 26 Jan 2019 :</t>
  </si>
  <si>
    <t>Pertanggal : 26 Jan 2019</t>
  </si>
  <si>
    <t>Pertanggal : 4 Feb 2019</t>
  </si>
  <si>
    <t>SALES 4 Jan 2019 :</t>
  </si>
  <si>
    <t>DATA KERESEK 4 JANUARI 2019</t>
  </si>
  <si>
    <t>TOTAL STOCK</t>
  </si>
  <si>
    <t>Pertanggal : 11 Feb 2019</t>
  </si>
  <si>
    <t>DATA KERESEK 11 FEBRUARI 2019</t>
  </si>
  <si>
    <t>SALES 11 FEB 2019 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</si>
</sst>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12" borderId="1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3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opLeftCell="A4" workbookViewId="0">
      <selection activeCell="D15" sqref="D1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31" t="s">
        <v>12</v>
      </c>
      <c r="C2" s="31" t="s">
        <v>23</v>
      </c>
      <c r="D2" s="31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>
      <c r="B3" s="32"/>
      <c r="C3" s="32"/>
      <c r="D3" s="32"/>
      <c r="E3" s="17">
        <f>SUM(E4:E22)</f>
        <v>4600</v>
      </c>
      <c r="F3" s="17">
        <f>SUM(F4:F22)</f>
        <v>1400</v>
      </c>
      <c r="G3" s="17">
        <f>SUM(G4:G22)</f>
        <v>300</v>
      </c>
      <c r="H3" s="18" t="s">
        <v>28</v>
      </c>
    </row>
    <row r="4" spans="2:8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>
      <c r="B15" s="1">
        <v>12</v>
      </c>
      <c r="C15" s="27">
        <v>43479</v>
      </c>
      <c r="D15" s="16" t="s">
        <v>39</v>
      </c>
      <c r="E15" s="1">
        <v>300</v>
      </c>
      <c r="F15" s="1">
        <v>100</v>
      </c>
      <c r="G15" s="1"/>
      <c r="H15" s="1"/>
    </row>
    <row r="16" spans="2:8">
      <c r="B16" s="1"/>
      <c r="C16" s="1"/>
      <c r="D16" s="16"/>
      <c r="E16" s="1"/>
      <c r="F16" s="1"/>
      <c r="G16" s="1"/>
      <c r="H16" s="1"/>
    </row>
    <row r="17" spans="2:8">
      <c r="B17" s="1"/>
      <c r="C17" s="1"/>
      <c r="D17" s="16"/>
      <c r="E17" s="1"/>
      <c r="F17" s="1"/>
      <c r="G17" s="1"/>
      <c r="H17" s="1"/>
    </row>
    <row r="18" spans="2:8">
      <c r="B18" s="1"/>
      <c r="C18" s="1"/>
      <c r="D18" s="16"/>
      <c r="E18" s="1"/>
      <c r="F18" s="1"/>
      <c r="G18" s="1"/>
      <c r="H18" s="1"/>
    </row>
    <row r="19" spans="2:8">
      <c r="B19" s="1"/>
      <c r="C19" s="1"/>
      <c r="D19" s="16"/>
      <c r="E19" s="1"/>
      <c r="F19" s="1"/>
      <c r="G19" s="1"/>
      <c r="H19" s="1"/>
    </row>
    <row r="20" spans="2:8">
      <c r="B20" s="1"/>
      <c r="C20" s="1"/>
      <c r="D20" s="16"/>
      <c r="E20" s="1"/>
      <c r="F20" s="1"/>
      <c r="G20" s="1"/>
      <c r="H20" s="1"/>
    </row>
    <row r="21" spans="2:8">
      <c r="B21" s="1"/>
      <c r="C21" s="1"/>
      <c r="D21" s="16"/>
      <c r="E21" s="1"/>
      <c r="F21" s="1"/>
      <c r="G21" s="1"/>
      <c r="H21" s="1"/>
    </row>
    <row r="22" spans="2:8">
      <c r="B22" s="1"/>
      <c r="C22" s="1"/>
      <c r="D22" s="16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53"/>
  <sheetViews>
    <sheetView tabSelected="1" topLeftCell="A35" workbookViewId="0">
      <selection activeCell="B47" sqref="B47:G53"/>
    </sheetView>
  </sheetViews>
  <sheetFormatPr defaultRowHeight="15"/>
  <cols>
    <col min="1" max="1" width="3" customWidth="1"/>
    <col min="2" max="2" width="19" customWidth="1"/>
    <col min="3" max="3" width="9.28515625" customWidth="1"/>
    <col min="4" max="4" width="12.7109375" bestFit="1" customWidth="1"/>
    <col min="5" max="5" width="12.28515625" customWidth="1"/>
    <col min="6" max="6" width="17.7109375" customWidth="1"/>
    <col min="7" max="7" width="16.42578125" customWidth="1"/>
    <col min="8" max="8" width="2.85546875" customWidth="1"/>
  </cols>
  <sheetData>
    <row r="1" spans="2:7" ht="12.75" customHeight="1"/>
    <row r="2" spans="2:7">
      <c r="B2" t="s">
        <v>37</v>
      </c>
    </row>
    <row r="3" spans="2:7">
      <c r="B3" s="33" t="s">
        <v>38</v>
      </c>
      <c r="C3" s="33"/>
      <c r="D3" s="33"/>
      <c r="E3" s="33"/>
      <c r="F3" s="33"/>
      <c r="G3" s="33"/>
    </row>
    <row r="4" spans="2:7">
      <c r="B4" s="2" t="s">
        <v>6</v>
      </c>
      <c r="C4" s="2"/>
      <c r="D4" s="2" t="s">
        <v>0</v>
      </c>
      <c r="E4" s="2" t="s">
        <v>4</v>
      </c>
      <c r="F4" s="3" t="s">
        <v>5</v>
      </c>
      <c r="G4" s="1" t="s">
        <v>7</v>
      </c>
    </row>
    <row r="5" spans="2:7">
      <c r="B5" s="1" t="s">
        <v>1</v>
      </c>
      <c r="C5" s="1"/>
      <c r="D5" s="21"/>
      <c r="E5" s="1">
        <v>2473</v>
      </c>
      <c r="F5" s="23"/>
      <c r="G5" s="5" t="e">
        <f>F5/D8</f>
        <v>#DIV/0!</v>
      </c>
    </row>
    <row r="6" spans="2:7">
      <c r="B6" s="1" t="s">
        <v>2</v>
      </c>
      <c r="C6" s="1"/>
      <c r="D6" s="21"/>
      <c r="E6" s="1">
        <v>464</v>
      </c>
      <c r="F6" s="23"/>
      <c r="G6" s="5" t="e">
        <f>F6/D8</f>
        <v>#DIV/0!</v>
      </c>
    </row>
    <row r="7" spans="2:7">
      <c r="B7" s="1" t="s">
        <v>3</v>
      </c>
      <c r="C7" s="1"/>
      <c r="D7" s="21"/>
      <c r="E7" s="1">
        <v>366</v>
      </c>
      <c r="F7" s="23"/>
      <c r="G7" s="5" t="e">
        <f>F7/D8</f>
        <v>#DIV/0!</v>
      </c>
    </row>
    <row r="8" spans="2:7">
      <c r="B8" s="8" t="s">
        <v>34</v>
      </c>
      <c r="C8" s="8"/>
      <c r="D8" s="9"/>
    </row>
    <row r="9" spans="2:7" ht="9.75" customHeight="1"/>
    <row r="10" spans="2:7">
      <c r="B10" t="s">
        <v>41</v>
      </c>
    </row>
    <row r="11" spans="2:7">
      <c r="B11" s="33" t="s">
        <v>40</v>
      </c>
      <c r="C11" s="33"/>
      <c r="D11" s="33"/>
      <c r="E11" s="33"/>
      <c r="F11" s="33"/>
      <c r="G11" s="33"/>
    </row>
    <row r="12" spans="2:7">
      <c r="B12" s="2" t="s">
        <v>6</v>
      </c>
      <c r="C12" s="2"/>
      <c r="D12" s="2" t="s">
        <v>0</v>
      </c>
      <c r="E12" s="2" t="s">
        <v>4</v>
      </c>
      <c r="F12" s="3" t="s">
        <v>5</v>
      </c>
      <c r="G12" s="1" t="s">
        <v>7</v>
      </c>
    </row>
    <row r="13" spans="2:7">
      <c r="B13" s="1" t="s">
        <v>1</v>
      </c>
      <c r="C13" s="1"/>
      <c r="D13" s="1">
        <v>2473</v>
      </c>
      <c r="E13" s="1">
        <v>404</v>
      </c>
      <c r="F13" s="23">
        <f>D13-E13</f>
        <v>2069</v>
      </c>
      <c r="G13" s="5"/>
    </row>
    <row r="14" spans="2:7">
      <c r="B14" s="1" t="s">
        <v>2</v>
      </c>
      <c r="C14" s="1"/>
      <c r="D14" s="1">
        <v>464</v>
      </c>
      <c r="E14" s="1">
        <v>115</v>
      </c>
      <c r="F14" s="23">
        <f>D14-E14</f>
        <v>349</v>
      </c>
      <c r="G14" s="5"/>
    </row>
    <row r="15" spans="2:7">
      <c r="B15" s="1" t="s">
        <v>3</v>
      </c>
      <c r="C15" s="1"/>
      <c r="D15" s="1">
        <v>366</v>
      </c>
      <c r="E15" s="1">
        <v>95</v>
      </c>
      <c r="F15" s="23">
        <f>D15-E15</f>
        <v>271</v>
      </c>
      <c r="G15" s="5"/>
    </row>
    <row r="16" spans="2:7">
      <c r="B16" s="8" t="s">
        <v>43</v>
      </c>
      <c r="C16" s="8"/>
      <c r="D16" s="9"/>
    </row>
    <row r="19" spans="2:7">
      <c r="B19" t="s">
        <v>45</v>
      </c>
    </row>
    <row r="20" spans="2:7">
      <c r="B20" s="33" t="s">
        <v>42</v>
      </c>
      <c r="C20" s="33"/>
      <c r="D20" s="33"/>
      <c r="E20" s="33"/>
      <c r="F20" s="33"/>
      <c r="G20" s="33"/>
    </row>
    <row r="21" spans="2:7">
      <c r="B21" s="2" t="s">
        <v>6</v>
      </c>
      <c r="C21" s="2"/>
      <c r="D21" s="2" t="s">
        <v>0</v>
      </c>
      <c r="E21" s="2" t="s">
        <v>4</v>
      </c>
      <c r="F21" s="3" t="s">
        <v>5</v>
      </c>
      <c r="G21" s="1" t="s">
        <v>7</v>
      </c>
    </row>
    <row r="22" spans="2:7">
      <c r="B22" s="1" t="s">
        <v>1</v>
      </c>
      <c r="C22" s="1"/>
      <c r="D22" s="1">
        <v>2104</v>
      </c>
      <c r="E22" s="28">
        <v>1063</v>
      </c>
      <c r="F22" s="23">
        <f>D22-E22</f>
        <v>1041</v>
      </c>
      <c r="G22" s="5">
        <f>F22/D25</f>
        <v>0.19836128048780488</v>
      </c>
    </row>
    <row r="23" spans="2:7">
      <c r="B23" s="1" t="s">
        <v>2</v>
      </c>
      <c r="C23" s="1"/>
      <c r="D23" s="1">
        <v>515</v>
      </c>
      <c r="E23" s="28">
        <v>126</v>
      </c>
      <c r="F23" s="23">
        <f>D23-E23</f>
        <v>389</v>
      </c>
      <c r="G23" s="5">
        <f>F23/D25</f>
        <v>7.4123475609756101E-2</v>
      </c>
    </row>
    <row r="24" spans="2:7">
      <c r="B24" s="1" t="s">
        <v>3</v>
      </c>
      <c r="C24" s="1"/>
      <c r="D24" s="1">
        <v>195</v>
      </c>
      <c r="E24" s="28">
        <v>153</v>
      </c>
      <c r="F24" s="23">
        <f>D24-E24</f>
        <v>42</v>
      </c>
      <c r="G24" s="5">
        <f>F24/D25</f>
        <v>8.003048780487805E-3</v>
      </c>
    </row>
    <row r="25" spans="2:7">
      <c r="B25" s="8" t="s">
        <v>44</v>
      </c>
      <c r="C25" s="8"/>
      <c r="D25" s="9">
        <v>5248</v>
      </c>
      <c r="E25" s="29">
        <v>6000</v>
      </c>
    </row>
    <row r="26" spans="2:7">
      <c r="E26" s="30"/>
    </row>
    <row r="28" spans="2:7">
      <c r="B28" t="s">
        <v>46</v>
      </c>
    </row>
    <row r="29" spans="2:7">
      <c r="B29" s="33" t="s">
        <v>48</v>
      </c>
      <c r="C29" s="33"/>
      <c r="D29" s="33"/>
      <c r="E29" s="33"/>
      <c r="F29" s="33"/>
      <c r="G29" s="33"/>
    </row>
    <row r="30" spans="2:7">
      <c r="B30" s="2" t="s">
        <v>6</v>
      </c>
      <c r="C30" s="2" t="s">
        <v>0</v>
      </c>
      <c r="D30" s="2" t="s">
        <v>49</v>
      </c>
      <c r="E30" s="2" t="s">
        <v>4</v>
      </c>
      <c r="F30" s="3" t="s">
        <v>5</v>
      </c>
      <c r="G30" s="1" t="s">
        <v>7</v>
      </c>
    </row>
    <row r="31" spans="2:7">
      <c r="B31" s="1" t="s">
        <v>1</v>
      </c>
      <c r="C31" s="1">
        <v>1500</v>
      </c>
      <c r="D31" s="1">
        <f>E22+C31</f>
        <v>2563</v>
      </c>
      <c r="E31" s="28">
        <v>1517</v>
      </c>
      <c r="F31" s="23">
        <f>D31-E31</f>
        <v>1046</v>
      </c>
      <c r="G31" s="5">
        <f>F31/D34</f>
        <v>1.1583610188261351</v>
      </c>
    </row>
    <row r="32" spans="2:7">
      <c r="B32" s="1" t="s">
        <v>2</v>
      </c>
      <c r="C32" s="1">
        <v>400</v>
      </c>
      <c r="D32" s="1">
        <f>C32+E23</f>
        <v>526</v>
      </c>
      <c r="E32" s="28">
        <v>19</v>
      </c>
      <c r="F32" s="23">
        <f>D32-E32</f>
        <v>507</v>
      </c>
      <c r="G32" s="5">
        <f>F32/D34</f>
        <v>0.56146179401993357</v>
      </c>
    </row>
    <row r="33" spans="2:7">
      <c r="B33" s="1" t="s">
        <v>3</v>
      </c>
      <c r="C33" s="1">
        <v>100</v>
      </c>
      <c r="D33" s="1">
        <f>C33+E24</f>
        <v>253</v>
      </c>
      <c r="E33" s="28">
        <v>70</v>
      </c>
      <c r="F33" s="23">
        <f>D33-E33</f>
        <v>183</v>
      </c>
      <c r="G33" s="5">
        <f>F33/D34</f>
        <v>0.20265780730897009</v>
      </c>
    </row>
    <row r="34" spans="2:7">
      <c r="B34" s="8" t="s">
        <v>47</v>
      </c>
      <c r="C34" s="8"/>
      <c r="D34" s="9">
        <v>903</v>
      </c>
    </row>
    <row r="38" spans="2:7">
      <c r="B38" t="s">
        <v>50</v>
      </c>
    </row>
    <row r="39" spans="2:7">
      <c r="B39" s="33" t="s">
        <v>51</v>
      </c>
      <c r="C39" s="33"/>
      <c r="D39" s="33"/>
      <c r="E39" s="33"/>
      <c r="F39" s="33"/>
      <c r="G39" s="33"/>
    </row>
    <row r="40" spans="2:7">
      <c r="B40" s="2" t="s">
        <v>6</v>
      </c>
      <c r="C40" s="2" t="s">
        <v>0</v>
      </c>
      <c r="D40" s="2" t="s">
        <v>49</v>
      </c>
      <c r="E40" s="2" t="s">
        <v>4</v>
      </c>
      <c r="F40" s="3" t="s">
        <v>5</v>
      </c>
      <c r="G40" s="1" t="s">
        <v>7</v>
      </c>
    </row>
    <row r="41" spans="2:7">
      <c r="B41" s="1" t="s">
        <v>1</v>
      </c>
      <c r="C41" s="1">
        <v>0</v>
      </c>
      <c r="D41" s="1">
        <v>1517</v>
      </c>
      <c r="E41" s="28">
        <v>317</v>
      </c>
      <c r="F41" s="23">
        <f>D41-E41</f>
        <v>1200</v>
      </c>
      <c r="G41" s="5">
        <f>F41/D44</f>
        <v>1.3029315960912051</v>
      </c>
    </row>
    <row r="42" spans="2:7">
      <c r="B42" s="1" t="s">
        <v>2</v>
      </c>
      <c r="C42" s="1">
        <v>0</v>
      </c>
      <c r="D42" s="1">
        <v>419</v>
      </c>
      <c r="E42" s="28">
        <v>111</v>
      </c>
      <c r="F42" s="23">
        <f>D42-E42</f>
        <v>308</v>
      </c>
      <c r="G42" s="5">
        <f>F42/D44</f>
        <v>0.33441910966340932</v>
      </c>
    </row>
    <row r="43" spans="2:7">
      <c r="B43" s="1" t="s">
        <v>3</v>
      </c>
      <c r="C43" s="1">
        <v>0</v>
      </c>
      <c r="D43" s="1">
        <v>170</v>
      </c>
      <c r="E43" s="28">
        <v>83</v>
      </c>
      <c r="F43" s="23">
        <f>D43-E43</f>
        <v>87</v>
      </c>
      <c r="G43" s="5">
        <f>F43/D44</f>
        <v>9.4462540716612378E-2</v>
      </c>
    </row>
    <row r="44" spans="2:7">
      <c r="B44" s="8" t="s">
        <v>52</v>
      </c>
      <c r="C44" s="8"/>
      <c r="D44" s="9">
        <v>921</v>
      </c>
    </row>
    <row r="47" spans="2:7">
      <c r="B47" t="s">
        <v>50</v>
      </c>
    </row>
    <row r="48" spans="2:7">
      <c r="B48" s="33" t="s">
        <v>51</v>
      </c>
      <c r="C48" s="33"/>
      <c r="D48" s="33"/>
      <c r="E48" s="33"/>
      <c r="F48" s="33"/>
      <c r="G48" s="33"/>
    </row>
    <row r="49" spans="2:7">
      <c r="B49" s="2" t="s">
        <v>6</v>
      </c>
      <c r="C49" s="2" t="s">
        <v>0</v>
      </c>
      <c r="D49" s="2" t="s">
        <v>49</v>
      </c>
      <c r="E49" s="2" t="s">
        <v>4</v>
      </c>
      <c r="F49" s="3" t="s">
        <v>5</v>
      </c>
      <c r="G49" s="1" t="s">
        <v>7</v>
      </c>
    </row>
    <row r="50" spans="2:7">
      <c r="B50" s="1" t="s">
        <v>1</v>
      </c>
      <c r="C50" s="1">
        <v>0</v>
      </c>
      <c r="D50" s="1">
        <v>317</v>
      </c>
      <c r="E50" s="28">
        <v>0</v>
      </c>
      <c r="F50" s="23">
        <f>D50-E50</f>
        <v>317</v>
      </c>
      <c r="G50" s="5">
        <f>F50/D53</f>
        <v>0.19305724725943971</v>
      </c>
    </row>
    <row r="51" spans="2:7">
      <c r="B51" s="1" t="s">
        <v>2</v>
      </c>
      <c r="C51" s="1">
        <v>0</v>
      </c>
      <c r="D51" s="1">
        <v>111</v>
      </c>
      <c r="E51" s="28">
        <v>0</v>
      </c>
      <c r="F51" s="23">
        <f>D51-E51</f>
        <v>111</v>
      </c>
      <c r="G51" s="5">
        <f>F51/D53</f>
        <v>6.7600487210718638E-2</v>
      </c>
    </row>
    <row r="52" spans="2:7">
      <c r="B52" s="1" t="s">
        <v>3</v>
      </c>
      <c r="C52" s="1">
        <v>0</v>
      </c>
      <c r="D52" s="1">
        <v>170</v>
      </c>
      <c r="E52" s="28">
        <v>80</v>
      </c>
      <c r="F52" s="23">
        <f>D52-E52</f>
        <v>90</v>
      </c>
      <c r="G52" s="5">
        <f>F52/D53</f>
        <v>5.4811205846528627E-2</v>
      </c>
    </row>
    <row r="53" spans="2:7">
      <c r="B53" s="8" t="s">
        <v>52</v>
      </c>
      <c r="C53" s="8"/>
      <c r="D53" s="9">
        <v>1642</v>
      </c>
    </row>
  </sheetData>
  <mergeCells count="6">
    <mergeCell ref="B48:G48"/>
    <mergeCell ref="B39:G39"/>
    <mergeCell ref="B3:G3"/>
    <mergeCell ref="B11:G11"/>
    <mergeCell ref="B20:G20"/>
    <mergeCell ref="B29:G2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9"/>
  <sheetViews>
    <sheetView topLeftCell="A4" zoomScale="115" zoomScaleNormal="115" workbookViewId="0">
      <selection activeCell="F21" sqref="F2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33" t="s">
        <v>16</v>
      </c>
      <c r="C3" s="33"/>
      <c r="D3" s="33"/>
      <c r="E3" s="33"/>
      <c r="F3" s="3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33" t="s">
        <v>17</v>
      </c>
      <c r="C11" s="33"/>
      <c r="D11" s="33"/>
      <c r="E11" s="33"/>
      <c r="F11" s="33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33" t="s">
        <v>20</v>
      </c>
      <c r="C19" s="33"/>
      <c r="D19" s="33"/>
      <c r="E19" s="33"/>
      <c r="F19" s="33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33" t="s">
        <v>22</v>
      </c>
      <c r="C27" s="33"/>
      <c r="D27" s="33"/>
      <c r="E27" s="33"/>
      <c r="F27" s="33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33" t="s">
        <v>22</v>
      </c>
      <c r="C35" s="33"/>
      <c r="D35" s="33"/>
      <c r="E35" s="33"/>
      <c r="F35" s="33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0</v>
      </c>
      <c r="D37" s="1">
        <v>60</v>
      </c>
      <c r="E37" s="10">
        <f>(D29+C37)-D37</f>
        <v>445</v>
      </c>
      <c r="F37" s="5">
        <f>E37/(C40-C32)</f>
        <v>0.68042813455657492</v>
      </c>
    </row>
    <row r="38" spans="2:6">
      <c r="B38" s="1" t="s">
        <v>2</v>
      </c>
      <c r="C38" s="12">
        <f>'Rincian Pengambilan'!F17+'Rincian Pengambilan'!F18</f>
        <v>0</v>
      </c>
      <c r="D38" s="1">
        <v>270</v>
      </c>
      <c r="E38" s="10">
        <f>(D30+C38)-D38</f>
        <v>103</v>
      </c>
      <c r="F38" s="5">
        <f>E38/(C40-C32)</f>
        <v>0.15749235474006115</v>
      </c>
    </row>
    <row r="39" spans="2:6">
      <c r="B39" s="1" t="s">
        <v>3</v>
      </c>
      <c r="C39" s="1">
        <f>'Rincian Pengambilan'!G18</f>
        <v>0</v>
      </c>
      <c r="D39" s="1">
        <v>190</v>
      </c>
      <c r="E39" s="10">
        <f>D31+C39-D39</f>
        <v>59</v>
      </c>
      <c r="F39" s="5">
        <f>E39/(C40-C32)</f>
        <v>9.0214067278287458E-2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33" t="s">
        <v>22</v>
      </c>
      <c r="C43" s="33"/>
      <c r="D43" s="33"/>
      <c r="E43" s="33"/>
      <c r="F43" s="33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3100</v>
      </c>
      <c r="D45" s="22">
        <v>60</v>
      </c>
      <c r="E45" s="23">
        <f>C45-D45</f>
        <v>3040</v>
      </c>
      <c r="F45" s="5">
        <f>E45/C48</f>
        <v>0.61538461538461542</v>
      </c>
    </row>
    <row r="46" spans="2:6">
      <c r="B46" s="1" t="s">
        <v>2</v>
      </c>
      <c r="C46" s="21">
        <f>C6+C14+C22+C30+C38</f>
        <v>1100</v>
      </c>
      <c r="D46" s="22">
        <v>270</v>
      </c>
      <c r="E46" s="23">
        <f>C46-D46</f>
        <v>830</v>
      </c>
      <c r="F46" s="5">
        <f>E46/C48</f>
        <v>0.16801619433198381</v>
      </c>
    </row>
    <row r="47" spans="2:6">
      <c r="B47" s="1" t="s">
        <v>3</v>
      </c>
      <c r="C47" s="22">
        <f>C7+C15+C23+C31+C39</f>
        <v>300</v>
      </c>
      <c r="D47" s="22">
        <v>190</v>
      </c>
      <c r="E47" s="23">
        <f>C47-D47</f>
        <v>110</v>
      </c>
      <c r="F47" s="5">
        <f>E47/C48</f>
        <v>2.2267206477732792E-2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Rincian Pengambilan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Marketing</cp:lastModifiedBy>
  <dcterms:created xsi:type="dcterms:W3CDTF">2018-12-07T02:29:34Z</dcterms:created>
  <dcterms:modified xsi:type="dcterms:W3CDTF">2019-02-19T01:33:12Z</dcterms:modified>
</cp:coreProperties>
</file>